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<sst xmlns="http://schemas.openxmlformats.org/spreadsheetml/2006/main" count="324" uniqueCount="135">
  <si>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</si>
  <si>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</si>
  <si>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</si>
  <si>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</si>
  <si>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</si>
  <si>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</si>
  <si>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</si>
  <si>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</si>
  <si>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</si>
  <si>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</si>
  <si>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</si>
  <si>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</si>
  <si>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</si>
  <si>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</si>
  <si>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</si>
  <si>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</si>
  <si>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</si>
  <si>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</si>
  <si>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</si>
  <si>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gesamt</t>
  </si>
  <si>
    <t>davon besetzt</t>
  </si>
  <si>
    <t>davon offen</t>
  </si>
  <si>
    <t>mit Einigung</t>
  </si>
  <si>
    <t>ohne Einigung</t>
  </si>
  <si>
    <t>Antragszurückziehung</t>
  </si>
  <si>
    <t>Ausgaben</t>
  </si>
  <si>
    <t>über 15 Jahre</t>
  </si>
  <si>
    <t>davon Erstkontakte</t>
  </si>
  <si>
    <t>Anzahl d. Beratungsgespr.</t>
  </si>
  <si>
    <t>Betreute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</si>
  <si>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</si>
  <si>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</si>
  <si>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</si>
  <si>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</si>
  <si>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</si>
  <si>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</si>
  <si>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</si>
  <si>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</si>
  <si>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</si>
  <si>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</si>
  <si>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</si>
  <si>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</si>
  <si>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</si>
  <si>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</si>
  <si>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</si>
  <si>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</si>
  <si>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</si>
  <si>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</si>
  <si>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</si>
  <si>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</si>
  <si>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</si>
  <si>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</si>
  <si>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</si>
  <si>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</si>
  <si>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</si>
  <si>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</si>
  <si>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</si>
  <si>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</si>
  <si>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</si>
  <si>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</si>
  <si>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</si>
  <si>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</si>
  <si>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</si>
  <si>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</si>
  <si>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</si>
  <si>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</si>
  <si>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</si>
  <si>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</si>
  <si>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0 bis 5 Jahre</t>
  </si>
  <si>
    <t>6 bis 14 Jahre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</si>
  <si>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</si>
  <si>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</si>
  <si>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</si>
  <si>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</si>
  <si>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</si>
  <si>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</si>
  <si>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</si>
  <si>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</si>
  <si>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</si>
  <si>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</si>
  <si>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</si>
  <si>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</si>
  <si>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</si>
  <si>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</si>
  <si>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</si>
  <si>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</si>
  <si>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</si>
  <si>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</si>
  <si>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</si>
  <si>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</si>
  <si>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</si>
  <si>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</si>
  <si>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</si>
  <si>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</si>
  <si>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</si>
  <si>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</si>
  <si>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</si>
  <si>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</si>
  <si>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t>BERATUNG UND SERVICE 2014</t>
  </si>
  <si>
    <r>
      <t xml:space="preserve">Unterstützungsfonds </t>
    </r>
    <r>
      <rPr>
        <sz val="12"/>
        <rFont val="Calibri"/>
        <family val="2"/>
      </rPr>
      <t>(UF)</t>
    </r>
  </si>
  <si>
    <r>
      <t>Beratung u. Diagnostik für Kinder u. Jugendliche</t>
    </r>
    <r>
      <rPr>
        <sz val="12"/>
        <rFont val="Calibri"/>
        <family val="2"/>
      </rPr>
      <t xml:space="preserve"> (BD)</t>
    </r>
  </si>
  <si>
    <t>SACHVERSTÄNDIGENGUTACHTEN 2014</t>
  </si>
  <si>
    <t>Quelle Sozialministerium</t>
  </si>
  <si>
    <t>Quelle Sozialministeriumservice</t>
  </si>
  <si>
    <t>LeistungsbezieherInnen</t>
  </si>
  <si>
    <t>Aufwand in EUR</t>
  </si>
  <si>
    <t>Sozialministeriumservice</t>
  </si>
  <si>
    <t>die Daten bezüglich des Aufwandes beziehen sich lediglich auf die vom Sozialministeriumservice administrierten Fälle und beinhalten somit nicht den beim Land NÖ entstandenen Aufwand</t>
  </si>
  <si>
    <t>BEHINDERTENGLEICHSTELLUNG &amp; BARRIEREFREIHEIT 2014</t>
  </si>
  <si>
    <t>Schlichtungsverfahren gesamt 2014</t>
  </si>
  <si>
    <t>abgeschlossene Schlichtungsverfahren 2014</t>
  </si>
  <si>
    <t>ausgegebene Vignetten 2014</t>
  </si>
  <si>
    <t>ausgestellte Parkausweise 2014</t>
  </si>
  <si>
    <t>Pflegekarenzgeld</t>
  </si>
  <si>
    <t>RENTEN UND ENTSCHÄDIGUNGEN 2014</t>
  </si>
  <si>
    <t>PFLEGEUNTERSTÜTZUNGEN 2014</t>
  </si>
  <si>
    <t>FÖRDERUNGEN 2014</t>
  </si>
  <si>
    <t>BEHINDERUNG UND ARBEITSWELT 2014</t>
  </si>
  <si>
    <r>
      <t xml:space="preserve">Einstellpflichtige DienstgeberInnen
</t>
    </r>
    <r>
      <rPr>
        <sz val="11"/>
        <rFont val="Calibri"/>
        <family val="2"/>
      </rPr>
      <t>Zahlen aus der Vor-schreibungsperiode 2013</t>
    </r>
  </si>
  <si>
    <r>
      <t xml:space="preserve">Begünstigte Behinderte
</t>
    </r>
    <r>
      <rPr>
        <sz val="11"/>
        <rFont val="Calibri"/>
        <family val="2"/>
      </rPr>
      <t>zum 1.1.2015</t>
    </r>
  </si>
  <si>
    <r>
      <t xml:space="preserve">Pflichtstellen
</t>
    </r>
    <r>
      <rPr>
        <sz val="11"/>
        <rFont val="Calibri"/>
        <family val="2"/>
      </rPr>
      <t>Zahlen aus der Vor-schreibungsperiode 2013</t>
    </r>
  </si>
  <si>
    <r>
      <t xml:space="preserve">Beschäftig-ungsstand
</t>
    </r>
    <r>
      <rPr>
        <sz val="11"/>
        <rFont val="Calibri"/>
        <family val="2"/>
      </rPr>
      <t>zum 1.1.2015</t>
    </r>
  </si>
  <si>
    <t>Kündigungsverfahren 2014</t>
  </si>
  <si>
    <t>Einvernehm-liche Lösung</t>
  </si>
  <si>
    <t>*) hinzu kommt ein österreichweiter Aufwand v. Mio EUR 8,457 f. Krankenversicherungsbeiträge und div. Zahlungen an SV-Träger</t>
  </si>
  <si>
    <t>Aufwand in Mio EUR 2014 *)</t>
  </si>
  <si>
    <t>Minus Betrag = Forderungsabschreibung höher als Einnahme</t>
  </si>
  <si>
    <t>Leistungsbezieher/-innen österreichweit gesamt</t>
  </si>
  <si>
    <t>*) hinzu kommt ein österreichweiter Aufwand v. Mio EUR 2,082 f. Sonderfürsorge und Leistungen an SV-Träger</t>
  </si>
  <si>
    <t>Gewähr-ungen</t>
  </si>
  <si>
    <t>Kosten für 2014</t>
  </si>
  <si>
    <t>Quelle Sozialministeriumservice/Sozialministerium</t>
  </si>
  <si>
    <r>
      <t xml:space="preserve">ausgestellte Pässe 2014 </t>
    </r>
    <r>
      <rPr>
        <sz val="12"/>
        <rFont val="Calibri"/>
        <family val="2"/>
      </rPr>
      <t>(Quelle BRZ)</t>
    </r>
  </si>
  <si>
    <r>
      <t xml:space="preserve">insgesamt gültige Pässe
</t>
    </r>
    <r>
      <rPr>
        <sz val="12"/>
        <rFont val="Calibri"/>
        <family val="2"/>
      </rPr>
      <t xml:space="preserve">zum 31.12.2014
</t>
    </r>
    <r>
      <rPr>
        <sz val="11"/>
        <rFont val="Calibri"/>
        <family val="2"/>
      </rPr>
      <t>(Quelle Bundesrechenzentrum GmbH-BRZ)</t>
    </r>
  </si>
  <si>
    <t>*) z.B. PKW-Zuschüsse, Mobilitätszuschüsse, Gebärdensprachdolmetschkosten, Ausbildungsbeihilfen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</si>
</sst>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E64135"/>
        <bgColor indexed="64"/>
      </patternFill>
    </fill>
  </fills>
  <borders count="10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medium"/>
      <bottom style="thin"/>
      <diagonal style="hair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hair"/>
    </border>
    <border diagonalUp="1" diagonalDown="1">
      <left style="thin"/>
      <right style="thin"/>
      <top>
        <color indexed="63"/>
      </top>
      <bottom style="medium"/>
      <diagonal style="hair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>
        <color indexed="63"/>
      </bottom>
      <diagonal style="hair"/>
    </border>
    <border diagonalUp="1" diagonalDown="1">
      <left style="thin"/>
      <right style="thin"/>
      <top>
        <color indexed="63"/>
      </top>
      <bottom>
        <color indexed="63"/>
      </bottom>
      <diagonal style="hair"/>
    </border>
    <border diagonalUp="1" diagonalDown="1">
      <left style="thin"/>
      <right style="thin"/>
      <top style="medium"/>
      <bottom>
        <color indexed="63"/>
      </bottom>
      <diagonal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22" xfId="0" applyNumberFormat="1" applyFont="1" applyBorder="1" applyAlignment="1">
      <alignment horizontal="right" vertical="center" wrapText="1"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3" xfId="0" applyNumberFormat="1" applyFont="1" applyFill="1" applyBorder="1" applyAlignment="1">
      <alignment horizontal="right"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top" wrapText="1"/>
    </xf>
    <xf numFmtId="3" fontId="7" fillId="0" borderId="26" xfId="0" applyNumberFormat="1" applyFont="1" applyBorder="1" applyAlignment="1">
      <alignment horizontal="right" vertical="top" wrapText="1"/>
    </xf>
    <xf numFmtId="3" fontId="7" fillId="0" borderId="27" xfId="0" applyNumberFormat="1" applyFont="1" applyBorder="1" applyAlignment="1">
      <alignment horizontal="right" vertical="top" wrapText="1"/>
    </xf>
    <xf numFmtId="3" fontId="10" fillId="36" borderId="28" xfId="0" applyNumberFormat="1" applyFont="1" applyFill="1" applyBorder="1" applyAlignment="1">
      <alignment horizontal="right" vertical="center"/>
    </xf>
    <xf numFmtId="10" fontId="7" fillId="0" borderId="25" xfId="0" applyNumberFormat="1" applyFont="1" applyBorder="1" applyAlignment="1">
      <alignment horizontal="right" vertical="top" wrapText="1"/>
    </xf>
    <xf numFmtId="10" fontId="7" fillId="0" borderId="27" xfId="0" applyNumberFormat="1" applyFont="1" applyBorder="1" applyAlignment="1">
      <alignment horizontal="right" vertical="top" wrapText="1"/>
    </xf>
    <xf numFmtId="10" fontId="7" fillId="0" borderId="29" xfId="0" applyNumberFormat="1" applyFont="1" applyBorder="1" applyAlignment="1">
      <alignment horizontal="right" vertical="top" wrapText="1"/>
    </xf>
    <xf numFmtId="10" fontId="7" fillId="0" borderId="30" xfId="0" applyNumberFormat="1" applyFont="1" applyBorder="1" applyAlignment="1">
      <alignment horizontal="right" vertical="top" wrapText="1"/>
    </xf>
    <xf numFmtId="10" fontId="7" fillId="36" borderId="28" xfId="0" applyNumberFormat="1" applyFont="1" applyFill="1" applyBorder="1" applyAlignment="1">
      <alignment horizontal="right" vertical="center"/>
    </xf>
    <xf numFmtId="0" fontId="35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32" xfId="0" applyFont="1" applyFill="1" applyBorder="1" applyAlignment="1">
      <alignment/>
    </xf>
    <xf numFmtId="0" fontId="9" fillId="37" borderId="31" xfId="0" applyFont="1" applyFill="1" applyBorder="1" applyAlignment="1">
      <alignment/>
    </xf>
    <xf numFmtId="0" fontId="35" fillId="37" borderId="31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3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34" xfId="0" applyNumberFormat="1" applyFont="1" applyFill="1" applyBorder="1" applyAlignment="1">
      <alignment horizontal="right" vertical="center"/>
    </xf>
    <xf numFmtId="0" fontId="9" fillId="37" borderId="35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/>
    </xf>
    <xf numFmtId="0" fontId="35" fillId="37" borderId="3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10" fillId="36" borderId="39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8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34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186" fontId="36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10" fillId="35" borderId="45" xfId="0" applyFont="1" applyFill="1" applyBorder="1" applyAlignment="1">
      <alignment horizontal="center" vertical="center"/>
    </xf>
    <xf numFmtId="3" fontId="10" fillId="36" borderId="46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10" fontId="7" fillId="36" borderId="31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31" xfId="0" applyNumberFormat="1" applyFont="1" applyFill="1" applyBorder="1" applyAlignment="1">
      <alignment horizontal="right" vertical="center"/>
    </xf>
    <xf numFmtId="10" fontId="7" fillId="35" borderId="47" xfId="0" applyNumberFormat="1" applyFont="1" applyFill="1" applyBorder="1" applyAlignment="1">
      <alignment horizontal="right" vertical="center"/>
    </xf>
    <xf numFmtId="10" fontId="7" fillId="35" borderId="50" xfId="0" applyNumberFormat="1" applyFont="1" applyFill="1" applyBorder="1" applyAlignment="1">
      <alignment horizontal="right" vertical="center"/>
    </xf>
    <xf numFmtId="0" fontId="35" fillId="37" borderId="28" xfId="0" applyFont="1" applyFill="1" applyBorder="1" applyAlignment="1">
      <alignment vertical="center" wrapText="1"/>
    </xf>
    <xf numFmtId="0" fontId="35" fillId="37" borderId="14" xfId="0" applyFont="1" applyFill="1" applyBorder="1" applyAlignment="1">
      <alignment wrapText="1"/>
    </xf>
    <xf numFmtId="0" fontId="35" fillId="37" borderId="31" xfId="0" applyFont="1" applyFill="1" applyBorder="1" applyAlignment="1">
      <alignment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4" xfId="0" applyNumberFormat="1" applyFont="1" applyFill="1" applyBorder="1" applyAlignment="1">
      <alignment horizontal="right" vertical="center" wrapText="1"/>
    </xf>
    <xf numFmtId="186" fontId="7" fillId="0" borderId="48" xfId="0" applyNumberFormat="1" applyFont="1" applyFill="1" applyBorder="1" applyAlignment="1">
      <alignment horizontal="right" vertical="center"/>
    </xf>
    <xf numFmtId="187" fontId="10" fillId="36" borderId="28" xfId="0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right" vertical="center"/>
    </xf>
    <xf numFmtId="0" fontId="7" fillId="35" borderId="57" xfId="0" applyFont="1" applyFill="1" applyBorder="1" applyAlignment="1">
      <alignment horizontal="right" vertical="center"/>
    </xf>
    <xf numFmtId="0" fontId="7" fillId="35" borderId="33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10" fillId="36" borderId="31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86" fontId="7" fillId="0" borderId="52" xfId="0" applyNumberFormat="1" applyFont="1" applyFill="1" applyBorder="1" applyAlignment="1">
      <alignment horizontal="right" vertical="center"/>
    </xf>
    <xf numFmtId="186" fontId="7" fillId="0" borderId="70" xfId="0" applyNumberFormat="1" applyFont="1" applyFill="1" applyBorder="1" applyAlignment="1">
      <alignment horizontal="right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71" xfId="0" applyNumberFormat="1" applyFont="1" applyFill="1" applyBorder="1" applyAlignment="1">
      <alignment horizontal="right" vertical="center"/>
    </xf>
    <xf numFmtId="186" fontId="7" fillId="0" borderId="3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187" fontId="7" fillId="0" borderId="43" xfId="0" applyNumberFormat="1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10" fillId="36" borderId="14" xfId="0" applyNumberFormat="1" applyFont="1" applyFill="1" applyBorder="1" applyAlignment="1">
      <alignment horizontal="right" vertical="center"/>
    </xf>
    <xf numFmtId="3" fontId="10" fillId="36" borderId="2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8" xfId="0" applyFont="1" applyFill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 wrapText="1"/>
    </xf>
    <xf numFmtId="3" fontId="10" fillId="35" borderId="13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3" fontId="7" fillId="36" borderId="14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3" fontId="7" fillId="36" borderId="31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vertical="center"/>
    </xf>
    <xf numFmtId="0" fontId="7" fillId="0" borderId="74" xfId="0" applyFont="1" applyBorder="1" applyAlignment="1">
      <alignment vertical="center"/>
    </xf>
    <xf numFmtId="3" fontId="7" fillId="36" borderId="15" xfId="0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84" xfId="0" applyNumberFormat="1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85" xfId="0" applyNumberFormat="1" applyFont="1" applyBorder="1" applyAlignment="1">
      <alignment vertical="center" wrapText="1"/>
    </xf>
    <xf numFmtId="3" fontId="7" fillId="39" borderId="50" xfId="0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 wrapText="1"/>
    </xf>
    <xf numFmtId="3" fontId="7" fillId="0" borderId="86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87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88" xfId="0" applyFont="1" applyFill="1" applyBorder="1" applyAlignment="1">
      <alignment vertical="center" wrapText="1"/>
    </xf>
    <xf numFmtId="0" fontId="9" fillId="0" borderId="88" xfId="0" applyFont="1" applyBorder="1" applyAlignment="1">
      <alignment/>
    </xf>
    <xf numFmtId="4" fontId="9" fillId="0" borderId="88" xfId="0" applyNumberFormat="1" applyFont="1" applyFill="1" applyBorder="1" applyAlignment="1">
      <alignment horizontal="right" vertical="center"/>
    </xf>
    <xf numFmtId="4" fontId="35" fillId="0" borderId="8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8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87" fontId="35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89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7" fillId="37" borderId="38" xfId="0" applyFont="1" applyFill="1" applyBorder="1" applyAlignment="1">
      <alignment horizontal="right" vertical="center"/>
    </xf>
    <xf numFmtId="3" fontId="7" fillId="0" borderId="85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37" borderId="39" xfId="0" applyFont="1" applyFill="1" applyBorder="1" applyAlignment="1">
      <alignment horizontal="right" vertical="center"/>
    </xf>
    <xf numFmtId="3" fontId="7" fillId="0" borderId="84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7" fillId="37" borderId="20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8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3" fontId="10" fillId="36" borderId="92" xfId="0" applyNumberFormat="1" applyFont="1" applyFill="1" applyBorder="1" applyAlignment="1">
      <alignment horizontal="right" vertical="center"/>
    </xf>
    <xf numFmtId="3" fontId="7" fillId="35" borderId="45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186" fontId="9" fillId="0" borderId="0" xfId="0" applyNumberFormat="1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7" fillId="0" borderId="68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93" xfId="0" applyFont="1" applyFill="1" applyBorder="1" applyAlignment="1">
      <alignment horizontal="right" vertical="center"/>
    </xf>
    <xf numFmtId="0" fontId="7" fillId="0" borderId="85" xfId="0" applyFont="1" applyFill="1" applyBorder="1" applyAlignment="1">
      <alignment horizontal="right" vertical="center"/>
    </xf>
    <xf numFmtId="4" fontId="7" fillId="0" borderId="8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186" fontId="12" fillId="0" borderId="58" xfId="0" applyNumberFormat="1" applyFont="1" applyFill="1" applyBorder="1" applyAlignment="1">
      <alignment horizontal="right" vertical="center"/>
    </xf>
    <xf numFmtId="186" fontId="7" fillId="0" borderId="84" xfId="0" applyNumberFormat="1" applyFont="1" applyFill="1" applyBorder="1" applyAlignment="1">
      <alignment horizontal="right" vertical="center"/>
    </xf>
    <xf numFmtId="187" fontId="10" fillId="36" borderId="31" xfId="0" applyNumberFormat="1" applyFont="1" applyFill="1" applyBorder="1" applyAlignment="1">
      <alignment horizontal="right" vertical="center"/>
    </xf>
    <xf numFmtId="186" fontId="7" fillId="0" borderId="43" xfId="0" applyNumberFormat="1" applyFont="1" applyFill="1" applyBorder="1" applyAlignment="1">
      <alignment horizontal="right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9" fillId="37" borderId="37" xfId="0" applyFont="1" applyFill="1" applyBorder="1" applyAlignment="1">
      <alignment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8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3" fontId="7" fillId="0" borderId="94" xfId="0" applyNumberFormat="1" applyFont="1" applyBorder="1" applyAlignment="1">
      <alignment horizontal="right" vertical="center" wrapText="1"/>
    </xf>
    <xf numFmtId="10" fontId="7" fillId="0" borderId="20" xfId="0" applyNumberFormat="1" applyFont="1" applyFill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 wrapText="1"/>
    </xf>
    <xf numFmtId="10" fontId="7" fillId="0" borderId="50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8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86" xfId="0" applyNumberFormat="1" applyFont="1" applyFill="1" applyBorder="1" applyAlignment="1">
      <alignment horizontal="right" vertical="center"/>
    </xf>
    <xf numFmtId="182" fontId="7" fillId="35" borderId="6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82" fontId="7" fillId="0" borderId="73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182" fontId="7" fillId="0" borderId="52" xfId="0" applyNumberFormat="1" applyFont="1" applyFill="1" applyBorder="1" applyAlignment="1">
      <alignment horizontal="right" vertical="center"/>
    </xf>
    <xf numFmtId="3" fontId="10" fillId="36" borderId="40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8" xfId="0" applyNumberFormat="1" applyFont="1" applyFill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82" fontId="7" fillId="0" borderId="51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/>
    </xf>
    <xf numFmtId="0" fontId="7" fillId="0" borderId="95" xfId="0" applyFont="1" applyBorder="1" applyAlignment="1">
      <alignment horizontal="right" vertical="center" wrapText="1"/>
    </xf>
    <xf numFmtId="0" fontId="7" fillId="0" borderId="63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3" fontId="7" fillId="35" borderId="96" xfId="0" applyNumberFormat="1" applyFont="1" applyFill="1" applyBorder="1" applyAlignment="1">
      <alignment horizontal="right" vertical="center"/>
    </xf>
    <xf numFmtId="187" fontId="10" fillId="36" borderId="39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186" fontId="7" fillId="0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horizontal="right" vertical="center" wrapText="1"/>
    </xf>
    <xf numFmtId="0" fontId="7" fillId="0" borderId="52" xfId="0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7" fillId="0" borderId="53" xfId="0" applyNumberFormat="1" applyFont="1" applyFill="1" applyBorder="1" applyAlignment="1">
      <alignment horizontal="right" vertical="center"/>
    </xf>
    <xf numFmtId="3" fontId="7" fillId="35" borderId="46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187" fontId="7" fillId="0" borderId="4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41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49" xfId="0" applyNumberFormat="1" applyFont="1" applyFill="1" applyBorder="1" applyAlignment="1">
      <alignment horizontal="right" vertical="center"/>
    </xf>
    <xf numFmtId="3" fontId="7" fillId="0" borderId="72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0" fontId="9" fillId="37" borderId="26" xfId="0" applyFont="1" applyFill="1" applyBorder="1" applyAlignment="1">
      <alignment vertical="center" wrapText="1"/>
    </xf>
    <xf numFmtId="0" fontId="12" fillId="0" borderId="97" xfId="0" applyFont="1" applyFill="1" applyBorder="1" applyAlignment="1">
      <alignment horizontal="right" vertical="center"/>
    </xf>
    <xf numFmtId="0" fontId="12" fillId="0" borderId="98" xfId="0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84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33" xfId="0" applyNumberFormat="1" applyFont="1" applyBorder="1" applyAlignment="1">
      <alignment horizontal="right" vertical="center" wrapText="1"/>
    </xf>
    <xf numFmtId="0" fontId="71" fillId="0" borderId="73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3" fontId="7" fillId="0" borderId="72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10" fontId="7" fillId="0" borderId="30" xfId="0" applyNumberFormat="1" applyFont="1" applyFill="1" applyBorder="1" applyAlignment="1">
      <alignment horizontal="right" vertical="center"/>
    </xf>
    <xf numFmtId="10" fontId="7" fillId="0" borderId="22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10" fontId="7" fillId="0" borderId="68" xfId="0" applyNumberFormat="1" applyFont="1" applyBorder="1" applyAlignment="1">
      <alignment horizontal="right" vertical="top" wrapText="1"/>
    </xf>
    <xf numFmtId="10" fontId="7" fillId="0" borderId="41" xfId="0" applyNumberFormat="1" applyFont="1" applyBorder="1" applyAlignment="1">
      <alignment horizontal="right" vertical="top" wrapText="1"/>
    </xf>
    <xf numFmtId="182" fontId="7" fillId="35" borderId="64" xfId="0" applyNumberFormat="1" applyFont="1" applyFill="1" applyBorder="1" applyAlignment="1">
      <alignment horizontal="right" vertical="center"/>
    </xf>
    <xf numFmtId="182" fontId="7" fillId="35" borderId="100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horizontal="left" vertical="center"/>
    </xf>
    <xf numFmtId="0" fontId="9" fillId="37" borderId="38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0" fontId="7" fillId="35" borderId="54" xfId="0" applyFont="1" applyFill="1" applyBorder="1" applyAlignment="1">
      <alignment horizontal="right" vertical="center" wrapText="1"/>
    </xf>
    <xf numFmtId="3" fontId="10" fillId="35" borderId="26" xfId="0" applyNumberFormat="1" applyFont="1" applyFill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10" fontId="7" fillId="35" borderId="68" xfId="0" applyNumberFormat="1" applyFont="1" applyFill="1" applyBorder="1" applyAlignment="1">
      <alignment horizontal="right" vertical="center"/>
    </xf>
    <xf numFmtId="10" fontId="7" fillId="35" borderId="101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right" vertical="center"/>
    </xf>
    <xf numFmtId="3" fontId="7" fillId="0" borderId="61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22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3" fontId="7" fillId="35" borderId="24" xfId="0" applyNumberFormat="1" applyFont="1" applyFill="1" applyBorder="1" applyAlignment="1">
      <alignment horizontal="right" vertical="center"/>
    </xf>
    <xf numFmtId="0" fontId="7" fillId="35" borderId="54" xfId="0" applyFont="1" applyFill="1" applyBorder="1" applyAlignment="1">
      <alignment horizontal="right" vertical="center"/>
    </xf>
    <xf numFmtId="182" fontId="7" fillId="0" borderId="6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26" xfId="0" applyNumberFormat="1" applyFont="1" applyFill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2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36" borderId="23" xfId="0" applyFont="1" applyFill="1" applyBorder="1" applyAlignment="1">
      <alignment vertical="center" wrapText="1"/>
    </xf>
    <xf numFmtId="0" fontId="9" fillId="36" borderId="54" xfId="0" applyFont="1" applyFill="1" applyBorder="1" applyAlignment="1">
      <alignment vertical="center" wrapText="1"/>
    </xf>
    <xf numFmtId="0" fontId="35" fillId="36" borderId="102" xfId="0" applyFont="1" applyFill="1" applyBorder="1" applyAlignment="1">
      <alignment vertical="center" wrapText="1"/>
    </xf>
    <xf numFmtId="0" fontId="9" fillId="36" borderId="88" xfId="0" applyFont="1" applyFill="1" applyBorder="1" applyAlignment="1">
      <alignment vertical="center" wrapText="1"/>
    </xf>
    <xf numFmtId="0" fontId="9" fillId="36" borderId="29" xfId="0" applyFont="1" applyFill="1" applyBorder="1" applyAlignment="1">
      <alignment vertical="center" wrapText="1"/>
    </xf>
    <xf numFmtId="0" fontId="9" fillId="36" borderId="91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35" xfId="0" applyFont="1" applyFill="1" applyBorder="1" applyAlignment="1">
      <alignment horizontal="left" vertical="center"/>
    </xf>
    <xf numFmtId="0" fontId="9" fillId="37" borderId="3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0" fontId="7" fillId="0" borderId="33" xfId="0" applyFont="1" applyBorder="1" applyAlignment="1">
      <alignment horizontal="right" vertical="center" wrapText="1"/>
    </xf>
    <xf numFmtId="0" fontId="7" fillId="0" borderId="7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74" xfId="0" applyFont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vertical="center"/>
    </xf>
    <xf numFmtId="0" fontId="9" fillId="37" borderId="36" xfId="0" applyFont="1" applyFill="1" applyBorder="1" applyAlignment="1">
      <alignment wrapText="1"/>
    </xf>
    <xf numFmtId="0" fontId="9" fillId="37" borderId="38" xfId="0" applyFont="1" applyFill="1" applyBorder="1" applyAlignment="1">
      <alignment wrapText="1"/>
    </xf>
    <xf numFmtId="0" fontId="35" fillId="36" borderId="92" xfId="0" applyFont="1" applyFill="1" applyBorder="1" applyAlignment="1">
      <alignment vertical="center" wrapText="1"/>
    </xf>
    <xf numFmtId="0" fontId="9" fillId="0" borderId="10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5" fillId="36" borderId="103" xfId="0" applyFont="1" applyFill="1" applyBorder="1" applyAlignment="1">
      <alignment vertical="center" wrapText="1"/>
    </xf>
    <xf numFmtId="0" fontId="35" fillId="36" borderId="28" xfId="0" applyFont="1" applyFill="1" applyBorder="1" applyAlignment="1">
      <alignment vertical="center" wrapText="1"/>
    </xf>
    <xf numFmtId="3" fontId="7" fillId="35" borderId="6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37" xfId="0" applyFont="1" applyFill="1" applyBorder="1" applyAlignment="1">
      <alignment horizontal="left" vertical="center"/>
    </xf>
    <xf numFmtId="0" fontId="9" fillId="37" borderId="41" xfId="0" applyFont="1" applyFill="1" applyBorder="1" applyAlignment="1">
      <alignment vertical="center"/>
    </xf>
    <xf numFmtId="10" fontId="7" fillId="0" borderId="22" xfId="0" applyNumberFormat="1" applyFont="1" applyBorder="1" applyAlignment="1">
      <alignment horizontal="right" vertical="top" wrapText="1"/>
    </xf>
    <xf numFmtId="10" fontId="7" fillId="0" borderId="38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0" fontId="7" fillId="0" borderId="38" xfId="0" applyFont="1" applyBorder="1" applyAlignment="1">
      <alignment horizontal="right" vertical="top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101" xfId="0" applyNumberFormat="1" applyFont="1" applyFill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 wrapText="1"/>
    </xf>
    <xf numFmtId="0" fontId="7" fillId="0" borderId="104" xfId="0" applyFont="1" applyBorder="1" applyAlignment="1">
      <alignment horizontal="right" vertical="center" wrapText="1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6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24" xfId="0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right" vertical="center" wrapText="1"/>
    </xf>
    <xf numFmtId="0" fontId="7" fillId="0" borderId="105" xfId="0" applyFont="1" applyBorder="1" applyAlignment="1">
      <alignment horizontal="right" vertical="center" wrapText="1"/>
    </xf>
    <xf numFmtId="0" fontId="72" fillId="40" borderId="0" xfId="0" applyFont="1" applyFill="1" applyAlignment="1">
      <alignment/>
    </xf>
    <xf numFmtId="3" fontId="7" fillId="0" borderId="34" xfId="0" applyNumberFormat="1" applyFont="1" applyFill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9" fillId="37" borderId="37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37" borderId="101" xfId="0" applyFont="1" applyFill="1" applyBorder="1" applyAlignment="1">
      <alignment vertical="center"/>
    </xf>
    <xf numFmtId="0" fontId="9" fillId="37" borderId="91" xfId="0" applyFont="1" applyFill="1" applyBorder="1" applyAlignment="1">
      <alignment vertical="center"/>
    </xf>
    <xf numFmtId="186" fontId="9" fillId="0" borderId="88" xfId="0" applyNumberFormat="1" applyFont="1" applyFill="1" applyBorder="1" applyAlignment="1">
      <alignment horizontal="left" vertical="center"/>
    </xf>
    <xf numFmtId="0" fontId="35" fillId="36" borderId="107" xfId="0" applyFont="1" applyFill="1" applyBorder="1" applyAlignment="1">
      <alignment vertical="center" wrapText="1"/>
    </xf>
    <xf numFmtId="0" fontId="35" fillId="36" borderId="108" xfId="0" applyFont="1" applyFill="1" applyBorder="1" applyAlignment="1">
      <alignment vertical="center" wrapText="1"/>
    </xf>
    <xf numFmtId="0" fontId="35" fillId="36" borderId="47" xfId="0" applyFont="1" applyFill="1" applyBorder="1" applyAlignment="1">
      <alignment vertical="center" wrapText="1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 wrapText="1"/>
    </xf>
    <xf numFmtId="0" fontId="9" fillId="37" borderId="21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91" xfId="0" applyFont="1" applyFill="1" applyBorder="1" applyAlignment="1">
      <alignment vertical="center" wrapText="1"/>
    </xf>
    <xf numFmtId="0" fontId="8" fillId="0" borderId="91" xfId="0" applyFont="1" applyBorder="1" applyAlignment="1">
      <alignment vertical="center"/>
    </xf>
    <xf numFmtId="0" fontId="8" fillId="0" borderId="91" xfId="0" applyFont="1" applyBorder="1" applyAlignment="1">
      <alignment/>
    </xf>
    <xf numFmtId="0" fontId="9" fillId="37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5" fillId="37" borderId="22" xfId="0" applyFont="1" applyFill="1" applyBorder="1" applyAlignment="1">
      <alignment horizontal="center" vertical="center"/>
    </xf>
    <xf numFmtId="0" fontId="35" fillId="37" borderId="21" xfId="0" applyFont="1" applyFill="1" applyBorder="1" applyAlignment="1">
      <alignment horizontal="center" vertical="center"/>
    </xf>
    <xf numFmtId="0" fontId="35" fillId="37" borderId="38" xfId="0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vertical="center" wrapText="1"/>
    </xf>
    <xf numFmtId="0" fontId="35" fillId="36" borderId="35" xfId="0" applyFont="1" applyFill="1" applyBorder="1" applyAlignment="1">
      <alignment vertical="center" wrapText="1"/>
    </xf>
    <xf numFmtId="0" fontId="35" fillId="36" borderId="90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90" xfId="0" applyFont="1" applyFill="1" applyBorder="1" applyAlignment="1">
      <alignment vertical="center"/>
    </xf>
    <xf numFmtId="0" fontId="9" fillId="37" borderId="6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35" fillId="36" borderId="45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90" xfId="0" applyFont="1" applyFill="1" applyBorder="1" applyAlignment="1">
      <alignment vertical="center"/>
    </xf>
    <xf numFmtId="0" fontId="9" fillId="37" borderId="26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88" xfId="0" applyFont="1" applyFill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91" xfId="0" applyFont="1" applyBorder="1" applyAlignment="1">
      <alignment/>
    </xf>
    <xf numFmtId="0" fontId="9" fillId="36" borderId="47" xfId="0" applyFont="1" applyFill="1" applyBorder="1" applyAlignment="1">
      <alignment vertical="center" wrapText="1"/>
    </xf>
    <xf numFmtId="0" fontId="9" fillId="37" borderId="104" xfId="0" applyFont="1" applyFill="1" applyBorder="1" applyAlignment="1">
      <alignment vertical="center"/>
    </xf>
    <xf numFmtId="0" fontId="9" fillId="36" borderId="96" xfId="0" applyFont="1" applyFill="1" applyBorder="1" applyAlignment="1">
      <alignment vertical="center"/>
    </xf>
    <xf numFmtId="0" fontId="35" fillId="36" borderId="29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vertical="center"/>
    </xf>
    <xf numFmtId="0" fontId="8" fillId="0" borderId="91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10" fillId="36" borderId="36" xfId="0" applyFont="1" applyFill="1" applyBorder="1" applyAlignment="1">
      <alignment vertical="center" wrapText="1"/>
    </xf>
    <xf numFmtId="0" fontId="10" fillId="36" borderId="21" xfId="0" applyFont="1" applyFill="1" applyBorder="1" applyAlignment="1">
      <alignment vertical="center" wrapText="1"/>
    </xf>
    <xf numFmtId="0" fontId="7" fillId="37" borderId="19" xfId="0" applyFont="1" applyFill="1" applyBorder="1" applyAlignment="1">
      <alignment vertical="center"/>
    </xf>
    <xf numFmtId="0" fontId="7" fillId="37" borderId="33" xfId="0" applyFont="1" applyFill="1" applyBorder="1" applyAlignment="1">
      <alignment vertical="center"/>
    </xf>
    <xf numFmtId="0" fontId="7" fillId="37" borderId="73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43" xfId="0" applyFont="1" applyFill="1" applyBorder="1" applyAlignment="1">
      <alignment vertical="center"/>
    </xf>
    <xf numFmtId="0" fontId="7" fillId="37" borderId="34" xfId="0" applyFont="1" applyFill="1" applyBorder="1" applyAlignment="1">
      <alignment vertical="center"/>
    </xf>
    <xf numFmtId="0" fontId="7" fillId="37" borderId="89" xfId="0" applyFont="1" applyFill="1" applyBorder="1" applyAlignment="1">
      <alignment vertical="center"/>
    </xf>
    <xf numFmtId="0" fontId="7" fillId="37" borderId="87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50" xfId="0" applyFont="1" applyFill="1" applyBorder="1" applyAlignment="1">
      <alignment vertical="center"/>
    </xf>
    <xf numFmtId="0" fontId="10" fillId="36" borderId="73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22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10" fillId="36" borderId="23" xfId="0" applyFont="1" applyFill="1" applyBorder="1" applyAlignment="1">
      <alignment vertical="center" wrapText="1"/>
    </xf>
    <xf numFmtId="0" fontId="7" fillId="36" borderId="42" xfId="0" applyFont="1" applyFill="1" applyBorder="1" applyAlignment="1">
      <alignment vertical="center" wrapText="1"/>
    </xf>
    <xf numFmtId="0" fontId="9" fillId="0" borderId="8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102" xfId="0" applyFont="1" applyFill="1" applyBorder="1" applyAlignment="1">
      <alignment horizontal="left" vertical="center"/>
    </xf>
    <xf numFmtId="0" fontId="10" fillId="36" borderId="96" xfId="0" applyFont="1" applyFill="1" applyBorder="1" applyAlignment="1">
      <alignment horizontal="left" vertical="center"/>
    </xf>
    <xf numFmtId="0" fontId="7" fillId="36" borderId="29" xfId="0" applyFont="1" applyFill="1" applyBorder="1" applyAlignment="1">
      <alignment horizontal="left" vertical="center"/>
    </xf>
    <xf numFmtId="0" fontId="7" fillId="36" borderId="50" xfId="0" applyFont="1" applyFill="1" applyBorder="1" applyAlignment="1">
      <alignment horizontal="left" vertical="center"/>
    </xf>
    <xf numFmtId="0" fontId="10" fillId="36" borderId="37" xfId="0" applyFont="1" applyFill="1" applyBorder="1" applyAlignment="1">
      <alignment horizontal="left" vertical="center" wrapText="1"/>
    </xf>
    <xf numFmtId="0" fontId="10" fillId="36" borderId="101" xfId="0" applyFont="1" applyFill="1" applyBorder="1" applyAlignment="1">
      <alignment horizontal="left" vertical="center" wrapText="1"/>
    </xf>
    <xf numFmtId="0" fontId="7" fillId="37" borderId="102" xfId="0" applyFont="1" applyFill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36" borderId="35" xfId="0" applyFont="1" applyFill="1" applyBorder="1" applyAlignment="1">
      <alignment vertical="center" wrapText="1"/>
    </xf>
    <xf numFmtId="0" fontId="10" fillId="36" borderId="90" xfId="0" applyFont="1" applyFill="1" applyBorder="1" applyAlignment="1">
      <alignment vertical="center" wrapText="1"/>
    </xf>
    <xf numFmtId="0" fontId="10" fillId="36" borderId="23" xfId="0" applyFont="1" applyFill="1" applyBorder="1" applyAlignment="1">
      <alignment vertical="center" wrapText="1"/>
    </xf>
    <xf numFmtId="0" fontId="7" fillId="36" borderId="54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6423678"/>
        <c:axId val="13595375"/>
      </c:bar3DChart>
      <c:catAx>
        <c:axId val="1642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595375"/>
        <c:crosses val="autoZero"/>
        <c:auto val="1"/>
        <c:lblOffset val="100"/>
        <c:tickLblSkip val="1"/>
        <c:noMultiLvlLbl val="0"/>
      </c:catAx>
      <c:valAx>
        <c:axId val="13595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4236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249512"/>
        <c:axId val="27483561"/>
      </c:bar3DChart>
      <c:catAx>
        <c:axId val="5524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7483561"/>
        <c:crosses val="autoZero"/>
        <c:auto val="1"/>
        <c:lblOffset val="100"/>
        <c:tickLblSkip val="1"/>
        <c:noMultiLvlLbl val="0"/>
      </c:catAx>
      <c:valAx>
        <c:axId val="2748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5249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Schlichtungsverfahren 2014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Schlichtungen 2014</a:t>
            </a:r>
          </a:p>
        </c:rich>
      </c:tx>
      <c:layout>
        <c:manualLayout>
          <c:xMode val="factor"/>
          <c:yMode val="factor"/>
          <c:x val="-0.051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5"/>
          <c:w val="0.409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46025458"/>
        <c:axId val="11575939"/>
      </c:bar3DChart>
      <c:catAx>
        <c:axId val="46025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11575939"/>
        <c:crosses val="autoZero"/>
        <c:auto val="1"/>
        <c:lblOffset val="100"/>
        <c:tickLblSkip val="1"/>
        <c:noMultiLvlLbl val="0"/>
      </c:catAx>
      <c:valAx>
        <c:axId val="1157593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60254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37074588"/>
        <c:axId val="65235837"/>
      </c:bar3DChart>
      <c:catAx>
        <c:axId val="3707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35837"/>
        <c:crosses val="autoZero"/>
        <c:auto val="1"/>
        <c:lblOffset val="100"/>
        <c:tickLblSkip val="1"/>
        <c:noMultiLvlLbl val="0"/>
      </c:catAx>
      <c:valAx>
        <c:axId val="6523583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74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19050</xdr:rowOff>
    </xdr:from>
    <xdr:to>
      <xdr:col>6</xdr:col>
      <xdr:colOff>533400</xdr:colOff>
      <xdr:row>33</xdr:row>
      <xdr:rowOff>114300</xdr:rowOff>
    </xdr:to>
    <xdr:graphicFrame>
      <xdr:nvGraphicFramePr>
        <xdr:cNvPr id="1" name="Diagramm 2"/>
        <xdr:cNvGraphicFramePr/>
      </xdr:nvGraphicFramePr>
      <xdr:xfrm>
        <a:off x="19050" y="335280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1">
      <selection activeCell="P50" sqref="P50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8" customFormat="1" ht="48" customHeight="1">
      <c r="A1" s="428" t="s">
        <v>117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9"/>
      <c r="B4" s="1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396" t="s">
        <v>7</v>
      </c>
      <c r="L4" s="397"/>
      <c r="M4" s="30" t="s">
        <v>15</v>
      </c>
    </row>
    <row r="5" spans="1:13" s="4" customFormat="1" ht="10.5" customHeight="1" thickBo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1.75" customHeight="1">
      <c r="A6" s="434" t="s">
        <v>119</v>
      </c>
      <c r="B6" s="435"/>
      <c r="C6" s="38">
        <f>SUM(C8+C10)</f>
        <v>2726</v>
      </c>
      <c r="D6" s="31">
        <f>SUM(D8+D10)</f>
        <v>10242</v>
      </c>
      <c r="E6" s="31">
        <f aca="true" t="shared" si="0" ref="E6:K6">SUM(E8+E10)</f>
        <v>17507</v>
      </c>
      <c r="F6" s="31">
        <f t="shared" si="0"/>
        <v>18585</v>
      </c>
      <c r="G6" s="31">
        <f t="shared" si="0"/>
        <v>4440</v>
      </c>
      <c r="H6" s="31">
        <f t="shared" si="0"/>
        <v>17535</v>
      </c>
      <c r="I6" s="31">
        <f t="shared" si="0"/>
        <v>6819</v>
      </c>
      <c r="J6" s="31">
        <f t="shared" si="0"/>
        <v>3996</v>
      </c>
      <c r="K6" s="412">
        <f t="shared" si="0"/>
        <v>15796</v>
      </c>
      <c r="L6" s="413"/>
      <c r="M6" s="32">
        <f>SUM(C6:K6)</f>
        <v>97646</v>
      </c>
    </row>
    <row r="7" spans="1:13" ht="21.75" customHeight="1" thickBot="1">
      <c r="A7" s="436"/>
      <c r="B7" s="437"/>
      <c r="C7" s="122">
        <f>SUM(C6/M6)</f>
        <v>0.02791717018618274</v>
      </c>
      <c r="D7" s="123">
        <f>SUM(D6/M6)</f>
        <v>0.1048890891587981</v>
      </c>
      <c r="E7" s="123">
        <f>SUM(E6/M6)</f>
        <v>0.1792904983307048</v>
      </c>
      <c r="F7" s="123">
        <f>SUM(F6/M6)</f>
        <v>0.19033037707637793</v>
      </c>
      <c r="G7" s="123">
        <f>SUM(G6/M6)</f>
        <v>0.04547037257030498</v>
      </c>
      <c r="H7" s="123">
        <f>SUM(H6/M6)</f>
        <v>0.179577248427995</v>
      </c>
      <c r="I7" s="123">
        <f>SUM(I6/M6)</f>
        <v>0.06983388976506974</v>
      </c>
      <c r="J7" s="123">
        <f>SUM(J6/M6)</f>
        <v>0.04092333531327448</v>
      </c>
      <c r="K7" s="414">
        <f>SUM(K6/M6)</f>
        <v>0.16176801917129222</v>
      </c>
      <c r="L7" s="415"/>
      <c r="M7" s="119">
        <f>SUM(C7:K7)</f>
        <v>1</v>
      </c>
    </row>
    <row r="8" spans="1:13" ht="15.75">
      <c r="A8" s="440" t="s">
        <v>9</v>
      </c>
      <c r="B8" s="439"/>
      <c r="C8" s="318">
        <v>1575</v>
      </c>
      <c r="D8" s="318">
        <v>5786</v>
      </c>
      <c r="E8" s="318">
        <v>10197</v>
      </c>
      <c r="F8" s="318">
        <v>11670</v>
      </c>
      <c r="G8" s="318">
        <v>2574</v>
      </c>
      <c r="H8" s="318">
        <v>10132</v>
      </c>
      <c r="I8" s="318">
        <v>4127</v>
      </c>
      <c r="J8" s="318">
        <v>2476</v>
      </c>
      <c r="K8" s="416">
        <v>8300</v>
      </c>
      <c r="L8" s="417"/>
      <c r="M8" s="32">
        <f>SUM(C8:K8)</f>
        <v>56837</v>
      </c>
    </row>
    <row r="9" spans="1:13" ht="15.75">
      <c r="A9" s="406" t="s">
        <v>14</v>
      </c>
      <c r="B9" s="407"/>
      <c r="C9" s="319">
        <f>SUM(C8/C6)</f>
        <v>0.5777696258253852</v>
      </c>
      <c r="D9" s="312">
        <f aca="true" t="shared" si="1" ref="D9:J9">SUM(D8/D6)</f>
        <v>0.564928724858426</v>
      </c>
      <c r="E9" s="312">
        <f t="shared" si="1"/>
        <v>0.5824527331924373</v>
      </c>
      <c r="F9" s="312">
        <f t="shared" si="1"/>
        <v>0.6279257465698144</v>
      </c>
      <c r="G9" s="312">
        <f t="shared" si="1"/>
        <v>0.5797297297297297</v>
      </c>
      <c r="H9" s="312">
        <f t="shared" si="1"/>
        <v>0.5778157969774737</v>
      </c>
      <c r="I9" s="312">
        <f t="shared" si="1"/>
        <v>0.6052207068485115</v>
      </c>
      <c r="J9" s="312">
        <f t="shared" si="1"/>
        <v>0.6196196196196196</v>
      </c>
      <c r="K9" s="418">
        <f>SUM(K8/K6)</f>
        <v>0.5254494808812358</v>
      </c>
      <c r="L9" s="419"/>
      <c r="M9" s="33">
        <f>SUM(M8/M6)</f>
        <v>0.5820719742744198</v>
      </c>
    </row>
    <row r="10" spans="1:13" ht="15.75">
      <c r="A10" s="406" t="s">
        <v>10</v>
      </c>
      <c r="B10" s="407"/>
      <c r="C10" s="320">
        <v>1151</v>
      </c>
      <c r="D10" s="37">
        <v>4456</v>
      </c>
      <c r="E10" s="37">
        <v>7310</v>
      </c>
      <c r="F10" s="37">
        <v>6915</v>
      </c>
      <c r="G10" s="37">
        <v>1866</v>
      </c>
      <c r="H10" s="37">
        <v>7403</v>
      </c>
      <c r="I10" s="37">
        <v>2692</v>
      </c>
      <c r="J10" s="37">
        <v>1520</v>
      </c>
      <c r="K10" s="420">
        <v>7496</v>
      </c>
      <c r="L10" s="421"/>
      <c r="M10" s="43">
        <f>SUM(C10:K10)</f>
        <v>40809</v>
      </c>
    </row>
    <row r="11" spans="1:13" ht="16.5" thickBot="1">
      <c r="A11" s="460" t="s">
        <v>14</v>
      </c>
      <c r="B11" s="461"/>
      <c r="C11" s="321">
        <f>SUM(C10/C6)</f>
        <v>0.42223037417461484</v>
      </c>
      <c r="D11" s="314">
        <f aca="true" t="shared" si="2" ref="D11:K11">SUM(D10/D6)</f>
        <v>0.4350712751415739</v>
      </c>
      <c r="E11" s="314">
        <f t="shared" si="2"/>
        <v>0.4175472668075627</v>
      </c>
      <c r="F11" s="314">
        <f t="shared" si="2"/>
        <v>0.37207425343018563</v>
      </c>
      <c r="G11" s="314">
        <f t="shared" si="2"/>
        <v>0.42027027027027025</v>
      </c>
      <c r="H11" s="314">
        <f t="shared" si="2"/>
        <v>0.42218420302252635</v>
      </c>
      <c r="I11" s="314">
        <f t="shared" si="2"/>
        <v>0.39477929315148846</v>
      </c>
      <c r="J11" s="314">
        <f t="shared" si="2"/>
        <v>0.38038038038038036</v>
      </c>
      <c r="K11" s="390">
        <f t="shared" si="2"/>
        <v>0.4745505191187642</v>
      </c>
      <c r="L11" s="391"/>
      <c r="M11" s="119">
        <f>SUM(M10/M6)</f>
        <v>0.41792802572558013</v>
      </c>
    </row>
    <row r="12" spans="1:13" s="4" customFormat="1" ht="15" customHeight="1">
      <c r="A12" s="248" t="s">
        <v>102</v>
      </c>
      <c r="B12" s="247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3" ht="10.5" customHeight="1" thickBot="1">
      <c r="A13" s="429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</row>
    <row r="14" spans="1:13" ht="63.75" customHeight="1" thickBot="1">
      <c r="A14" s="432" t="s">
        <v>118</v>
      </c>
      <c r="B14" s="433"/>
      <c r="C14" s="323">
        <f>SUM(C15+C17)</f>
        <v>557</v>
      </c>
      <c r="D14" s="39">
        <f aca="true" t="shared" si="3" ref="D14:J14">SUM(D15+D17)</f>
        <v>1147</v>
      </c>
      <c r="E14" s="39">
        <f t="shared" si="3"/>
        <v>2795</v>
      </c>
      <c r="F14" s="39">
        <f t="shared" si="3"/>
        <v>3242</v>
      </c>
      <c r="G14" s="39">
        <f t="shared" si="3"/>
        <v>1618</v>
      </c>
      <c r="H14" s="39">
        <f t="shared" si="3"/>
        <v>2398</v>
      </c>
      <c r="I14" s="39">
        <f t="shared" si="3"/>
        <v>1854</v>
      </c>
      <c r="J14" s="39">
        <f t="shared" si="3"/>
        <v>960</v>
      </c>
      <c r="K14" s="422">
        <f>SUM(K15+K17)</f>
        <v>4328</v>
      </c>
      <c r="L14" s="423"/>
      <c r="M14" s="40">
        <f>SUM(C14:K14)</f>
        <v>18899</v>
      </c>
    </row>
    <row r="15" spans="1:13" s="7" customFormat="1" ht="30" customHeight="1">
      <c r="A15" s="441" t="s">
        <v>16</v>
      </c>
      <c r="B15" s="442"/>
      <c r="C15" s="322">
        <v>110</v>
      </c>
      <c r="D15" s="128">
        <v>331</v>
      </c>
      <c r="E15" s="128">
        <v>582</v>
      </c>
      <c r="F15" s="128">
        <v>951</v>
      </c>
      <c r="G15" s="128">
        <v>268</v>
      </c>
      <c r="H15" s="128">
        <v>616</v>
      </c>
      <c r="I15" s="128">
        <v>365</v>
      </c>
      <c r="J15" s="128">
        <v>254</v>
      </c>
      <c r="K15" s="472">
        <v>633</v>
      </c>
      <c r="L15" s="473"/>
      <c r="M15" s="32">
        <f>SUM(C15:K15)</f>
        <v>4110</v>
      </c>
    </row>
    <row r="16" spans="1:13" ht="15.75">
      <c r="A16" s="408" t="s">
        <v>17</v>
      </c>
      <c r="B16" s="409"/>
      <c r="C16" s="47">
        <f>SUM(C15/C14)</f>
        <v>0.19748653500897667</v>
      </c>
      <c r="D16" s="48">
        <f>SUM(D15/D14)</f>
        <v>0.2885789014821273</v>
      </c>
      <c r="E16" s="48">
        <f aca="true" t="shared" si="4" ref="E16:K16">SUM(E15/E14)</f>
        <v>0.20822898032200357</v>
      </c>
      <c r="F16" s="48">
        <f t="shared" si="4"/>
        <v>0.2933374460209747</v>
      </c>
      <c r="G16" s="48">
        <f t="shared" si="4"/>
        <v>0.16563658838071693</v>
      </c>
      <c r="H16" s="48">
        <f t="shared" si="4"/>
        <v>0.25688073394495414</v>
      </c>
      <c r="I16" s="48">
        <f t="shared" si="4"/>
        <v>0.19687162891046386</v>
      </c>
      <c r="J16" s="48">
        <f t="shared" si="4"/>
        <v>0.26458333333333334</v>
      </c>
      <c r="K16" s="392">
        <f t="shared" si="4"/>
        <v>0.14625693160813308</v>
      </c>
      <c r="L16" s="393"/>
      <c r="M16" s="49">
        <f>SUM(M15/M14)</f>
        <v>0.21747182390602676</v>
      </c>
    </row>
    <row r="17" spans="1:13" s="7" customFormat="1" ht="27.75" customHeight="1">
      <c r="A17" s="450" t="s">
        <v>18</v>
      </c>
      <c r="B17" s="451"/>
      <c r="C17" s="41">
        <v>447</v>
      </c>
      <c r="D17" s="42">
        <v>816</v>
      </c>
      <c r="E17" s="36">
        <v>2213</v>
      </c>
      <c r="F17" s="36">
        <v>2291</v>
      </c>
      <c r="G17" s="36">
        <v>1350</v>
      </c>
      <c r="H17" s="36">
        <v>1782</v>
      </c>
      <c r="I17" s="36">
        <v>1489</v>
      </c>
      <c r="J17" s="42">
        <v>706</v>
      </c>
      <c r="K17" s="394">
        <v>3695</v>
      </c>
      <c r="L17" s="395"/>
      <c r="M17" s="43">
        <f>SUM(C17:K17)</f>
        <v>14789</v>
      </c>
    </row>
    <row r="18" spans="1:13" ht="15.75">
      <c r="A18" s="408" t="s">
        <v>17</v>
      </c>
      <c r="B18" s="409"/>
      <c r="C18" s="47">
        <f>SUM(C17/C14)</f>
        <v>0.8025134649910234</v>
      </c>
      <c r="D18" s="48">
        <f aca="true" t="shared" si="5" ref="D18:K18">SUM(D17/D14)</f>
        <v>0.7114210985178727</v>
      </c>
      <c r="E18" s="48">
        <f t="shared" si="5"/>
        <v>0.7917710196779965</v>
      </c>
      <c r="F18" s="48">
        <f t="shared" si="5"/>
        <v>0.7066625539790253</v>
      </c>
      <c r="G18" s="48">
        <f t="shared" si="5"/>
        <v>0.8343634116192831</v>
      </c>
      <c r="H18" s="48">
        <f t="shared" si="5"/>
        <v>0.7431192660550459</v>
      </c>
      <c r="I18" s="48">
        <f t="shared" si="5"/>
        <v>0.8031283710895362</v>
      </c>
      <c r="J18" s="48">
        <f t="shared" si="5"/>
        <v>0.7354166666666667</v>
      </c>
      <c r="K18" s="392">
        <f t="shared" si="5"/>
        <v>0.8537430683918669</v>
      </c>
      <c r="L18" s="393"/>
      <c r="M18" s="33">
        <f>SUM(M17/M14)</f>
        <v>0.7825281760939732</v>
      </c>
    </row>
    <row r="19" spans="1:14" ht="27.75" customHeight="1" thickBot="1">
      <c r="A19" s="468" t="s">
        <v>81</v>
      </c>
      <c r="B19" s="469"/>
      <c r="C19" s="374">
        <v>2415234</v>
      </c>
      <c r="D19" s="375">
        <v>4751268</v>
      </c>
      <c r="E19" s="375">
        <v>23329457</v>
      </c>
      <c r="F19" s="375">
        <v>20856400</v>
      </c>
      <c r="G19" s="375">
        <v>14702675</v>
      </c>
      <c r="H19" s="375">
        <v>14093927</v>
      </c>
      <c r="I19" s="375">
        <v>12508724</v>
      </c>
      <c r="J19" s="375">
        <v>6536866</v>
      </c>
      <c r="K19" s="466">
        <v>44464871</v>
      </c>
      <c r="L19" s="467"/>
      <c r="M19" s="56">
        <f>SUM(C19:K19)</f>
        <v>143659422</v>
      </c>
      <c r="N19" s="324"/>
    </row>
    <row r="20" spans="1:13" s="4" customFormat="1" ht="15" customHeight="1">
      <c r="A20" s="248" t="s">
        <v>102</v>
      </c>
      <c r="B20" s="241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179"/>
    </row>
    <row r="21" spans="1:13" ht="10.5" customHeight="1" thickBot="1">
      <c r="A21" s="431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</row>
    <row r="22" spans="1:13" ht="45" customHeight="1" thickBot="1">
      <c r="A22" s="432" t="s">
        <v>120</v>
      </c>
      <c r="B22" s="433"/>
      <c r="C22" s="50">
        <f>SUM(C23+C25)</f>
        <v>1637</v>
      </c>
      <c r="D22" s="51">
        <f aca="true" t="shared" si="6" ref="D22:K22">SUM(D23+D25)</f>
        <v>5276</v>
      </c>
      <c r="E22" s="51">
        <f t="shared" si="6"/>
        <v>14060</v>
      </c>
      <c r="F22" s="51">
        <f t="shared" si="6"/>
        <v>19430</v>
      </c>
      <c r="G22" s="51">
        <f t="shared" si="6"/>
        <v>7250</v>
      </c>
      <c r="H22" s="51">
        <f t="shared" si="6"/>
        <v>12352</v>
      </c>
      <c r="I22" s="51">
        <f t="shared" si="6"/>
        <v>6627</v>
      </c>
      <c r="J22" s="52">
        <f t="shared" si="6"/>
        <v>3830</v>
      </c>
      <c r="K22" s="410">
        <f t="shared" si="6"/>
        <v>35108</v>
      </c>
      <c r="L22" s="411"/>
      <c r="M22" s="40">
        <f>SUM(C22:K22)</f>
        <v>105570</v>
      </c>
    </row>
    <row r="23" spans="1:13" ht="15.75">
      <c r="A23" s="438" t="s">
        <v>20</v>
      </c>
      <c r="B23" s="439"/>
      <c r="C23" s="53">
        <v>944</v>
      </c>
      <c r="D23" s="54">
        <v>3964</v>
      </c>
      <c r="E23" s="54">
        <v>7971</v>
      </c>
      <c r="F23" s="54">
        <v>13884</v>
      </c>
      <c r="G23" s="54">
        <v>3424</v>
      </c>
      <c r="H23" s="54">
        <v>8551</v>
      </c>
      <c r="I23" s="54">
        <v>3302</v>
      </c>
      <c r="J23" s="54">
        <v>2107</v>
      </c>
      <c r="K23" s="476">
        <v>23557</v>
      </c>
      <c r="L23" s="477"/>
      <c r="M23" s="32">
        <f>SUM(C23:K23)</f>
        <v>67704</v>
      </c>
    </row>
    <row r="24" spans="1:13" ht="15.75">
      <c r="A24" s="449" t="s">
        <v>17</v>
      </c>
      <c r="B24" s="407"/>
      <c r="C24" s="57">
        <f>SUM(C23/C22)</f>
        <v>0.5766646304215027</v>
      </c>
      <c r="D24" s="58">
        <f aca="true" t="shared" si="7" ref="D24:K24">SUM(D23/D22)</f>
        <v>0.7513267626990144</v>
      </c>
      <c r="E24" s="58">
        <f t="shared" si="7"/>
        <v>0.566927453769559</v>
      </c>
      <c r="F24" s="58">
        <f t="shared" si="7"/>
        <v>0.7145651055069481</v>
      </c>
      <c r="G24" s="58">
        <f t="shared" si="7"/>
        <v>0.4722758620689655</v>
      </c>
      <c r="H24" s="58">
        <f t="shared" si="7"/>
        <v>0.692276554404145</v>
      </c>
      <c r="I24" s="58">
        <f t="shared" si="7"/>
        <v>0.49826467481515013</v>
      </c>
      <c r="J24" s="58">
        <f t="shared" si="7"/>
        <v>0.5501305483028721</v>
      </c>
      <c r="K24" s="462">
        <f t="shared" si="7"/>
        <v>0.6709866697049106</v>
      </c>
      <c r="L24" s="463"/>
      <c r="M24" s="33">
        <f>SUM(M23/M22)</f>
        <v>0.6413185564080705</v>
      </c>
    </row>
    <row r="25" spans="1:13" ht="15.75">
      <c r="A25" s="449" t="s">
        <v>21</v>
      </c>
      <c r="B25" s="407"/>
      <c r="C25" s="53">
        <v>693</v>
      </c>
      <c r="D25" s="55">
        <v>1312</v>
      </c>
      <c r="E25" s="55">
        <v>6089</v>
      </c>
      <c r="F25" s="55">
        <v>5546</v>
      </c>
      <c r="G25" s="55">
        <v>3826</v>
      </c>
      <c r="H25" s="55">
        <v>3801</v>
      </c>
      <c r="I25" s="55">
        <v>3325</v>
      </c>
      <c r="J25" s="55">
        <v>1723</v>
      </c>
      <c r="K25" s="464">
        <v>11551</v>
      </c>
      <c r="L25" s="465"/>
      <c r="M25" s="43">
        <f>SUM(C25:K25)</f>
        <v>37866</v>
      </c>
    </row>
    <row r="26" spans="1:13" ht="16.5" thickBot="1">
      <c r="A26" s="458" t="s">
        <v>17</v>
      </c>
      <c r="B26" s="459"/>
      <c r="C26" s="59">
        <f>SUM(C25/C22)</f>
        <v>0.42333536957849727</v>
      </c>
      <c r="D26" s="60">
        <f aca="true" t="shared" si="8" ref="D26:K26">SUM(D25/D22)</f>
        <v>0.2486732373009856</v>
      </c>
      <c r="E26" s="60">
        <f t="shared" si="8"/>
        <v>0.43307254623044095</v>
      </c>
      <c r="F26" s="60">
        <f t="shared" si="8"/>
        <v>0.285434894493052</v>
      </c>
      <c r="G26" s="60">
        <f t="shared" si="8"/>
        <v>0.5277241379310345</v>
      </c>
      <c r="H26" s="60">
        <f t="shared" si="8"/>
        <v>0.3077234455958549</v>
      </c>
      <c r="I26" s="60">
        <f t="shared" si="8"/>
        <v>0.5017353251848499</v>
      </c>
      <c r="J26" s="60">
        <f t="shared" si="8"/>
        <v>0.44986945169712794</v>
      </c>
      <c r="K26" s="398">
        <f t="shared" si="8"/>
        <v>0.32901333029508945</v>
      </c>
      <c r="L26" s="399"/>
      <c r="M26" s="61">
        <f>SUM(M25/M22)</f>
        <v>0.35868144359192955</v>
      </c>
    </row>
    <row r="27" spans="1:13" s="4" customFormat="1" ht="15" customHeight="1">
      <c r="A27" s="248" t="s">
        <v>102</v>
      </c>
      <c r="B27" s="247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46"/>
    </row>
    <row r="28" spans="1:13" ht="10.5" customHeight="1" thickBot="1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ht="15.75">
      <c r="A29" s="452" t="s">
        <v>121</v>
      </c>
      <c r="B29" s="62" t="s">
        <v>78</v>
      </c>
      <c r="C29" s="69">
        <f>SUM(C31+C33)</f>
        <v>1786</v>
      </c>
      <c r="D29" s="70">
        <f aca="true" t="shared" si="9" ref="D29:I29">SUM(D31+D33)</f>
        <v>5152</v>
      </c>
      <c r="E29" s="70">
        <f t="shared" si="9"/>
        <v>11551</v>
      </c>
      <c r="F29" s="70">
        <f t="shared" si="9"/>
        <v>13090</v>
      </c>
      <c r="G29" s="70">
        <f t="shared" si="9"/>
        <v>2982</v>
      </c>
      <c r="H29" s="70">
        <f t="shared" si="9"/>
        <v>10439</v>
      </c>
      <c r="I29" s="70">
        <f t="shared" si="9"/>
        <v>4241</v>
      </c>
      <c r="J29" s="70">
        <f>SUM(J31+J33)</f>
        <v>2443</v>
      </c>
      <c r="K29" s="426">
        <f>SUM(K31+K33)</f>
        <v>9193</v>
      </c>
      <c r="L29" s="427"/>
      <c r="M29" s="32">
        <f>SUM(C29:K29)</f>
        <v>60877</v>
      </c>
    </row>
    <row r="30" spans="1:13" ht="16.5" thickBot="1">
      <c r="A30" s="453"/>
      <c r="B30" s="124" t="s">
        <v>17</v>
      </c>
      <c r="C30" s="327">
        <f>SUM(C29/C41)</f>
        <v>0.6551724137931034</v>
      </c>
      <c r="D30" s="328">
        <f aca="true" t="shared" si="10" ref="D30:I30">SUM(D29/D41)</f>
        <v>0.5030267525873853</v>
      </c>
      <c r="E30" s="328">
        <f t="shared" si="10"/>
        <v>0.6597932255669161</v>
      </c>
      <c r="F30" s="328">
        <f t="shared" si="10"/>
        <v>0.704331450094162</v>
      </c>
      <c r="G30" s="328">
        <f t="shared" si="10"/>
        <v>0.6716216216216216</v>
      </c>
      <c r="H30" s="328">
        <f t="shared" si="10"/>
        <v>0.5953236384374109</v>
      </c>
      <c r="I30" s="328">
        <f t="shared" si="10"/>
        <v>0.6219387006892506</v>
      </c>
      <c r="J30" s="328">
        <f>SUM(J29/J41)</f>
        <v>0.6113613613613613</v>
      </c>
      <c r="K30" s="400">
        <f>SUM(K29/K41)</f>
        <v>0.581982780450747</v>
      </c>
      <c r="L30" s="401"/>
      <c r="M30" s="121">
        <f>SUM(M29/M41)</f>
        <v>0.6234459168834361</v>
      </c>
    </row>
    <row r="31" spans="1:13" ht="15.75">
      <c r="A31" s="453"/>
      <c r="B31" s="329" t="s">
        <v>9</v>
      </c>
      <c r="C31" s="330">
        <v>1048</v>
      </c>
      <c r="D31" s="196">
        <v>2954</v>
      </c>
      <c r="E31" s="196">
        <v>6863</v>
      </c>
      <c r="F31" s="196">
        <v>8420</v>
      </c>
      <c r="G31" s="196">
        <v>1756</v>
      </c>
      <c r="H31" s="196">
        <v>6251</v>
      </c>
      <c r="I31" s="196">
        <v>2660</v>
      </c>
      <c r="J31" s="196">
        <v>1575</v>
      </c>
      <c r="K31" s="470">
        <v>4869</v>
      </c>
      <c r="L31" s="471"/>
      <c r="M31" s="34">
        <f>SUM(C31:K31)</f>
        <v>36396</v>
      </c>
    </row>
    <row r="32" spans="1:13" ht="15.75">
      <c r="A32" s="453"/>
      <c r="B32" s="63" t="s">
        <v>17</v>
      </c>
      <c r="C32" s="331">
        <f>SUM(C31/C29)</f>
        <v>0.5867861142217246</v>
      </c>
      <c r="D32" s="71">
        <f aca="true" t="shared" si="11" ref="D32:I32">SUM(D31/D29)</f>
        <v>0.5733695652173914</v>
      </c>
      <c r="E32" s="71">
        <f t="shared" si="11"/>
        <v>0.5941476928404467</v>
      </c>
      <c r="F32" s="71">
        <f t="shared" si="11"/>
        <v>0.6432391138273491</v>
      </c>
      <c r="G32" s="71">
        <f t="shared" si="11"/>
        <v>0.5888665325285044</v>
      </c>
      <c r="H32" s="71">
        <f t="shared" si="11"/>
        <v>0.5988121467573523</v>
      </c>
      <c r="I32" s="71">
        <f t="shared" si="11"/>
        <v>0.6272105635463334</v>
      </c>
      <c r="J32" s="71">
        <f>SUM(J31/J29)</f>
        <v>0.6446991404011462</v>
      </c>
      <c r="K32" s="404">
        <f>SUM(K31/K29)</f>
        <v>0.5296421190035897</v>
      </c>
      <c r="L32" s="405"/>
      <c r="M32" s="120">
        <f>SUM(M31/M29)</f>
        <v>0.5978612612316638</v>
      </c>
    </row>
    <row r="33" spans="1:13" ht="15.75">
      <c r="A33" s="453"/>
      <c r="B33" s="63" t="s">
        <v>10</v>
      </c>
      <c r="C33" s="332">
        <v>738</v>
      </c>
      <c r="D33" s="37">
        <v>2198</v>
      </c>
      <c r="E33" s="37">
        <v>4688</v>
      </c>
      <c r="F33" s="37">
        <v>4670</v>
      </c>
      <c r="G33" s="37">
        <v>1226</v>
      </c>
      <c r="H33" s="37">
        <v>4188</v>
      </c>
      <c r="I33" s="37">
        <v>1581</v>
      </c>
      <c r="J33" s="326">
        <v>868</v>
      </c>
      <c r="K33" s="447">
        <v>4324</v>
      </c>
      <c r="L33" s="448"/>
      <c r="M33" s="43">
        <f>SUM(C33:K33)</f>
        <v>24481</v>
      </c>
    </row>
    <row r="34" spans="1:13" ht="16.5" thickBot="1">
      <c r="A34" s="453"/>
      <c r="B34" s="64" t="s">
        <v>17</v>
      </c>
      <c r="C34" s="333">
        <f>SUM(C33/C29)</f>
        <v>0.4132138857782755</v>
      </c>
      <c r="D34" s="325">
        <f aca="true" t="shared" si="12" ref="D34:I34">SUM(D33/D29)</f>
        <v>0.4266304347826087</v>
      </c>
      <c r="E34" s="325">
        <f t="shared" si="12"/>
        <v>0.4058523071595533</v>
      </c>
      <c r="F34" s="325">
        <f t="shared" si="12"/>
        <v>0.3567608861726509</v>
      </c>
      <c r="G34" s="325">
        <f t="shared" si="12"/>
        <v>0.41113346747149565</v>
      </c>
      <c r="H34" s="325">
        <f t="shared" si="12"/>
        <v>0.4011878532426478</v>
      </c>
      <c r="I34" s="325">
        <f t="shared" si="12"/>
        <v>0.3727894364536666</v>
      </c>
      <c r="J34" s="325">
        <f>SUM(J33/J29)</f>
        <v>0.3553008595988539</v>
      </c>
      <c r="K34" s="424">
        <f>SUM(K33/K29)</f>
        <v>0.4703578809964103</v>
      </c>
      <c r="L34" s="425"/>
      <c r="M34" s="121">
        <f>SUM(M33/M29)</f>
        <v>0.40213873876833617</v>
      </c>
    </row>
    <row r="35" spans="1:13" ht="30">
      <c r="A35" s="453"/>
      <c r="B35" s="125" t="s">
        <v>79</v>
      </c>
      <c r="C35" s="69">
        <f>SUM(C37+C39)</f>
        <v>940</v>
      </c>
      <c r="D35" s="70">
        <f aca="true" t="shared" si="13" ref="D35:I35">SUM(D37+D39)</f>
        <v>5090</v>
      </c>
      <c r="E35" s="70">
        <f t="shared" si="13"/>
        <v>5956</v>
      </c>
      <c r="F35" s="70">
        <f t="shared" si="13"/>
        <v>5495</v>
      </c>
      <c r="G35" s="70">
        <f t="shared" si="13"/>
        <v>1458</v>
      </c>
      <c r="H35" s="70">
        <f t="shared" si="13"/>
        <v>7096</v>
      </c>
      <c r="I35" s="70">
        <f t="shared" si="13"/>
        <v>2578</v>
      </c>
      <c r="J35" s="70">
        <f>SUM(J37+J39)</f>
        <v>1553</v>
      </c>
      <c r="K35" s="426">
        <f>SUM(K37+K39)</f>
        <v>6603</v>
      </c>
      <c r="L35" s="427"/>
      <c r="M35" s="32">
        <f>SUM(C35:K35)</f>
        <v>36769</v>
      </c>
    </row>
    <row r="36" spans="1:13" ht="16.5" thickBot="1">
      <c r="A36" s="453"/>
      <c r="B36" s="126" t="s">
        <v>17</v>
      </c>
      <c r="C36" s="327">
        <f>SUM(C35/C41)</f>
        <v>0.3448275862068966</v>
      </c>
      <c r="D36" s="328">
        <f aca="true" t="shared" si="14" ref="D36:I36">SUM(D35/D41)</f>
        <v>0.4969732474126147</v>
      </c>
      <c r="E36" s="328">
        <f t="shared" si="14"/>
        <v>0.3402067744330839</v>
      </c>
      <c r="F36" s="328">
        <f t="shared" si="14"/>
        <v>0.295668549905838</v>
      </c>
      <c r="G36" s="328">
        <f t="shared" si="14"/>
        <v>0.32837837837837835</v>
      </c>
      <c r="H36" s="328">
        <f t="shared" si="14"/>
        <v>0.4046763615625891</v>
      </c>
      <c r="I36" s="328">
        <f t="shared" si="14"/>
        <v>0.3780612993107494</v>
      </c>
      <c r="J36" s="328">
        <f>SUM(J35/J41)</f>
        <v>0.3886386386386386</v>
      </c>
      <c r="K36" s="400">
        <v>0.3108211818879509</v>
      </c>
      <c r="L36" s="401"/>
      <c r="M36" s="121">
        <f>SUM(M35/M41)</f>
        <v>0.3765540831165639</v>
      </c>
    </row>
    <row r="37" spans="1:13" ht="15.75">
      <c r="A37" s="453"/>
      <c r="B37" s="336" t="s">
        <v>9</v>
      </c>
      <c r="C37" s="339">
        <v>527</v>
      </c>
      <c r="D37" s="196">
        <v>2832</v>
      </c>
      <c r="E37" s="196">
        <v>3334</v>
      </c>
      <c r="F37" s="196">
        <v>3250</v>
      </c>
      <c r="G37" s="340">
        <v>818</v>
      </c>
      <c r="H37" s="196">
        <v>3881</v>
      </c>
      <c r="I37" s="196">
        <v>1467</v>
      </c>
      <c r="J37" s="340">
        <v>901</v>
      </c>
      <c r="K37" s="402">
        <v>3431</v>
      </c>
      <c r="L37" s="403"/>
      <c r="M37" s="335">
        <f>SUM(C37:K37)</f>
        <v>20441</v>
      </c>
    </row>
    <row r="38" spans="1:13" ht="15.75">
      <c r="A38" s="453"/>
      <c r="B38" s="65" t="s">
        <v>17</v>
      </c>
      <c r="C38" s="331">
        <f>SUM(C37/C35)</f>
        <v>0.5606382978723404</v>
      </c>
      <c r="D38" s="71">
        <f aca="true" t="shared" si="15" ref="D38:I38">SUM(D37/D35)</f>
        <v>0.556385068762279</v>
      </c>
      <c r="E38" s="71">
        <f t="shared" si="15"/>
        <v>0.5597716588314305</v>
      </c>
      <c r="F38" s="71">
        <f t="shared" si="15"/>
        <v>0.5914467697907189</v>
      </c>
      <c r="G38" s="71">
        <f t="shared" si="15"/>
        <v>0.5610425240054869</v>
      </c>
      <c r="H38" s="71">
        <f t="shared" si="15"/>
        <v>0.5469278466741826</v>
      </c>
      <c r="I38" s="71">
        <f t="shared" si="15"/>
        <v>0.5690457719162141</v>
      </c>
      <c r="J38" s="71">
        <f>SUM(J37/J35)</f>
        <v>0.580167417900837</v>
      </c>
      <c r="K38" s="404">
        <v>0.5641975308641975</v>
      </c>
      <c r="L38" s="405"/>
      <c r="M38" s="337">
        <f>SUM(M37/M35)</f>
        <v>0.5559302673447741</v>
      </c>
    </row>
    <row r="39" spans="1:13" ht="15.75">
      <c r="A39" s="453"/>
      <c r="B39" s="66" t="s">
        <v>10</v>
      </c>
      <c r="C39" s="332">
        <v>413</v>
      </c>
      <c r="D39" s="37">
        <v>2258</v>
      </c>
      <c r="E39" s="37">
        <v>2622</v>
      </c>
      <c r="F39" s="37">
        <v>2245</v>
      </c>
      <c r="G39" s="326">
        <v>640</v>
      </c>
      <c r="H39" s="37">
        <v>3215</v>
      </c>
      <c r="I39" s="37">
        <v>1111</v>
      </c>
      <c r="J39" s="326">
        <v>652</v>
      </c>
      <c r="K39" s="447">
        <v>3172</v>
      </c>
      <c r="L39" s="448"/>
      <c r="M39" s="77">
        <f>SUM(C39:K39)</f>
        <v>16328</v>
      </c>
    </row>
    <row r="40" spans="1:13" ht="16.5" thickBot="1">
      <c r="A40" s="453"/>
      <c r="B40" s="67" t="s">
        <v>17</v>
      </c>
      <c r="C40" s="341">
        <f>SUM(C39/C35)</f>
        <v>0.43936170212765957</v>
      </c>
      <c r="D40" s="334">
        <f aca="true" t="shared" si="16" ref="D40:I40">SUM(D39/D35)</f>
        <v>0.443614931237721</v>
      </c>
      <c r="E40" s="334">
        <f t="shared" si="16"/>
        <v>0.4402283411685695</v>
      </c>
      <c r="F40" s="334">
        <f t="shared" si="16"/>
        <v>0.40855323020928114</v>
      </c>
      <c r="G40" s="334">
        <f t="shared" si="16"/>
        <v>0.438957475994513</v>
      </c>
      <c r="H40" s="334">
        <f t="shared" si="16"/>
        <v>0.45307215332581735</v>
      </c>
      <c r="I40" s="334">
        <f t="shared" si="16"/>
        <v>0.43095422808378586</v>
      </c>
      <c r="J40" s="334">
        <f>SUM(J39/J35)</f>
        <v>0.4198325820991629</v>
      </c>
      <c r="K40" s="404">
        <v>0.43580246913580245</v>
      </c>
      <c r="L40" s="405"/>
      <c r="M40" s="337">
        <f>SUM(M39/M35)</f>
        <v>0.44406973265522587</v>
      </c>
    </row>
    <row r="41" spans="1:13" ht="16.5" thickBot="1">
      <c r="A41" s="454"/>
      <c r="B41" s="68" t="s">
        <v>80</v>
      </c>
      <c r="C41" s="342">
        <f>SUM(C29+C35)</f>
        <v>2726</v>
      </c>
      <c r="D41" s="72">
        <f aca="true" t="shared" si="17" ref="D41:I41">SUM(D29+D35)</f>
        <v>10242</v>
      </c>
      <c r="E41" s="72">
        <f t="shared" si="17"/>
        <v>17507</v>
      </c>
      <c r="F41" s="72">
        <f t="shared" si="17"/>
        <v>18585</v>
      </c>
      <c r="G41" s="72">
        <f t="shared" si="17"/>
        <v>4440</v>
      </c>
      <c r="H41" s="72">
        <f t="shared" si="17"/>
        <v>17535</v>
      </c>
      <c r="I41" s="72">
        <f t="shared" si="17"/>
        <v>6819</v>
      </c>
      <c r="J41" s="72">
        <f>SUM(J29+J35)</f>
        <v>3996</v>
      </c>
      <c r="K41" s="457">
        <f>SUM(K29+K35)</f>
        <v>15796</v>
      </c>
      <c r="L41" s="425"/>
      <c r="M41" s="338">
        <f>SUM(C41:K41)</f>
        <v>97646</v>
      </c>
    </row>
    <row r="42" spans="1:13" s="4" customFormat="1" ht="15" customHeight="1">
      <c r="A42" s="248" t="s">
        <v>102</v>
      </c>
      <c r="B42" s="247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46"/>
    </row>
    <row r="43" spans="1:13" s="4" customFormat="1" ht="10.5" customHeight="1" thickBot="1">
      <c r="A43" s="247"/>
      <c r="B43" s="251"/>
      <c r="C43" s="252"/>
      <c r="D43" s="252"/>
      <c r="E43" s="252"/>
      <c r="F43" s="252"/>
      <c r="G43" s="252"/>
      <c r="H43" s="252"/>
      <c r="I43" s="252"/>
      <c r="J43" s="252"/>
      <c r="K43" s="252"/>
      <c r="L43" s="178"/>
      <c r="M43" s="179"/>
    </row>
    <row r="44" spans="1:13" ht="16.5" thickBot="1">
      <c r="A44" s="19"/>
      <c r="B44" s="19"/>
      <c r="C44" s="28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9" t="s">
        <v>5</v>
      </c>
      <c r="I44" s="29" t="s">
        <v>8</v>
      </c>
      <c r="J44" s="29" t="s">
        <v>6</v>
      </c>
      <c r="K44" s="396" t="s">
        <v>7</v>
      </c>
      <c r="L44" s="397"/>
      <c r="M44" s="30" t="s">
        <v>15</v>
      </c>
    </row>
    <row r="45" spans="1:13" s="4" customFormat="1" ht="10.5" customHeight="1" thickBot="1">
      <c r="A45" s="20"/>
      <c r="B45" s="20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24.75" customHeight="1">
      <c r="A46" s="452" t="s">
        <v>122</v>
      </c>
      <c r="B46" s="73" t="s">
        <v>11</v>
      </c>
      <c r="C46" s="339">
        <v>0</v>
      </c>
      <c r="D46" s="340">
        <v>3</v>
      </c>
      <c r="E46" s="340">
        <v>3</v>
      </c>
      <c r="F46" s="340">
        <v>14</v>
      </c>
      <c r="G46" s="340">
        <v>0</v>
      </c>
      <c r="H46" s="340">
        <v>3</v>
      </c>
      <c r="I46" s="340">
        <v>3</v>
      </c>
      <c r="J46" s="340">
        <v>0</v>
      </c>
      <c r="K46" s="443">
        <v>14</v>
      </c>
      <c r="L46" s="444"/>
      <c r="M46" s="32">
        <f>SUM(C46:K46)</f>
        <v>40</v>
      </c>
    </row>
    <row r="47" spans="1:13" ht="24.75" customHeight="1">
      <c r="A47" s="455"/>
      <c r="B47" s="74" t="s">
        <v>12</v>
      </c>
      <c r="C47" s="332">
        <v>1</v>
      </c>
      <c r="D47" s="326">
        <v>2</v>
      </c>
      <c r="E47" s="326">
        <v>3</v>
      </c>
      <c r="F47" s="326">
        <v>1</v>
      </c>
      <c r="G47" s="326">
        <v>2</v>
      </c>
      <c r="H47" s="326">
        <v>0</v>
      </c>
      <c r="I47" s="326">
        <v>2</v>
      </c>
      <c r="J47" s="326">
        <v>2</v>
      </c>
      <c r="K47" s="445">
        <v>4</v>
      </c>
      <c r="L47" s="446"/>
      <c r="M47" s="43">
        <f>SUM(C47:K47)</f>
        <v>17</v>
      </c>
    </row>
    <row r="48" spans="1:13" ht="28.5" customHeight="1" thickBot="1">
      <c r="A48" s="455"/>
      <c r="B48" s="313" t="s">
        <v>123</v>
      </c>
      <c r="C48" s="343">
        <v>5</v>
      </c>
      <c r="D48" s="344">
        <v>8</v>
      </c>
      <c r="E48" s="344">
        <v>25</v>
      </c>
      <c r="F48" s="344">
        <v>61</v>
      </c>
      <c r="G48" s="344">
        <v>9</v>
      </c>
      <c r="H48" s="344">
        <v>32</v>
      </c>
      <c r="I48" s="344">
        <v>17</v>
      </c>
      <c r="J48" s="344">
        <v>5</v>
      </c>
      <c r="K48" s="484">
        <v>62</v>
      </c>
      <c r="L48" s="485"/>
      <c r="M48" s="274">
        <f>SUM(C48:K48)</f>
        <v>224</v>
      </c>
    </row>
    <row r="49" spans="1:13" ht="24.75" customHeight="1" thickBot="1">
      <c r="A49" s="456"/>
      <c r="B49" s="75" t="s">
        <v>80</v>
      </c>
      <c r="C49" s="345">
        <f>SUM(C46:C48)</f>
        <v>6</v>
      </c>
      <c r="D49" s="346">
        <f aca="true" t="shared" si="18" ref="D49:J49">SUM(D46:D48)</f>
        <v>13</v>
      </c>
      <c r="E49" s="346">
        <f t="shared" si="18"/>
        <v>31</v>
      </c>
      <c r="F49" s="346">
        <f t="shared" si="18"/>
        <v>76</v>
      </c>
      <c r="G49" s="346">
        <f t="shared" si="18"/>
        <v>11</v>
      </c>
      <c r="H49" s="346">
        <f t="shared" si="18"/>
        <v>35</v>
      </c>
      <c r="I49" s="346">
        <f t="shared" si="18"/>
        <v>22</v>
      </c>
      <c r="J49" s="346">
        <f t="shared" si="18"/>
        <v>7</v>
      </c>
      <c r="K49" s="478">
        <f>SUM(K46:L48)</f>
        <v>80</v>
      </c>
      <c r="L49" s="479"/>
      <c r="M49" s="40">
        <f>SUM(C49:K49)</f>
        <v>281</v>
      </c>
    </row>
    <row r="50" spans="1:13" s="4" customFormat="1" ht="15" customHeight="1">
      <c r="A50" s="248" t="s">
        <v>102</v>
      </c>
      <c r="B50" s="247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46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86" t="s">
        <v>116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9"/>
      <c r="B55" s="19"/>
      <c r="C55" s="28" t="s">
        <v>0</v>
      </c>
      <c r="D55" s="29" t="s">
        <v>1</v>
      </c>
      <c r="E55" s="29" t="s">
        <v>2</v>
      </c>
      <c r="F55" s="29" t="s">
        <v>3</v>
      </c>
      <c r="G55" s="29" t="s">
        <v>4</v>
      </c>
      <c r="H55" s="29" t="s">
        <v>5</v>
      </c>
      <c r="I55" s="29" t="s">
        <v>8</v>
      </c>
      <c r="J55" s="29" t="s">
        <v>6</v>
      </c>
      <c r="K55" s="396" t="s">
        <v>7</v>
      </c>
      <c r="L55" s="397"/>
      <c r="M55" s="30" t="s">
        <v>15</v>
      </c>
    </row>
    <row r="56" spans="1:13" ht="9" customHeight="1" thickBot="1">
      <c r="A56" s="44"/>
      <c r="B56" s="44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6.5" thickBot="1">
      <c r="A57" s="432" t="s">
        <v>13</v>
      </c>
      <c r="B57" s="433"/>
      <c r="C57" s="130">
        <f>SUM(C58:C59)</f>
        <v>2778</v>
      </c>
      <c r="D57" s="383">
        <f aca="true" t="shared" si="19" ref="D57:J57">SUM(D58:D59)</f>
        <v>5508</v>
      </c>
      <c r="E57" s="383">
        <f t="shared" si="19"/>
        <v>13206</v>
      </c>
      <c r="F57" s="383">
        <f t="shared" si="19"/>
        <v>13321</v>
      </c>
      <c r="G57" s="383">
        <f t="shared" si="19"/>
        <v>4385</v>
      </c>
      <c r="H57" s="383">
        <f t="shared" si="19"/>
        <v>13917</v>
      </c>
      <c r="I57" s="383">
        <f t="shared" si="19"/>
        <v>6258</v>
      </c>
      <c r="J57" s="383">
        <f t="shared" si="19"/>
        <v>5679</v>
      </c>
      <c r="K57" s="480">
        <f>SUM(K58:K59)</f>
        <v>19021</v>
      </c>
      <c r="L57" s="481"/>
      <c r="M57" s="40">
        <f>SUM(C57:K57)</f>
        <v>84073</v>
      </c>
    </row>
    <row r="58" spans="1:13" ht="42.75" customHeight="1">
      <c r="A58" s="474" t="s">
        <v>47</v>
      </c>
      <c r="B58" s="475"/>
      <c r="C58" s="373">
        <v>2485</v>
      </c>
      <c r="D58" s="354">
        <v>4664</v>
      </c>
      <c r="E58" s="354">
        <v>10940</v>
      </c>
      <c r="F58" s="354">
        <v>11309</v>
      </c>
      <c r="G58" s="354">
        <v>3857</v>
      </c>
      <c r="H58" s="354">
        <v>12128</v>
      </c>
      <c r="I58" s="354">
        <v>5433</v>
      </c>
      <c r="J58" s="354">
        <v>5293</v>
      </c>
      <c r="K58" s="482">
        <v>17768</v>
      </c>
      <c r="L58" s="483"/>
      <c r="M58" s="34">
        <f>SUM(C58:K58)</f>
        <v>73877</v>
      </c>
    </row>
    <row r="59" spans="1:13" ht="16.5" thickBot="1">
      <c r="A59" s="489" t="s">
        <v>42</v>
      </c>
      <c r="B59" s="461"/>
      <c r="C59" s="311">
        <v>293</v>
      </c>
      <c r="D59" s="389">
        <v>844</v>
      </c>
      <c r="E59" s="309">
        <v>2266</v>
      </c>
      <c r="F59" s="309">
        <v>2012</v>
      </c>
      <c r="G59" s="389">
        <v>528</v>
      </c>
      <c r="H59" s="309">
        <v>1789</v>
      </c>
      <c r="I59" s="389">
        <v>825</v>
      </c>
      <c r="J59" s="389">
        <v>386</v>
      </c>
      <c r="K59" s="487">
        <v>1253</v>
      </c>
      <c r="L59" s="488"/>
      <c r="M59" s="80">
        <f>SUM(C59:K59)</f>
        <v>10196</v>
      </c>
    </row>
    <row r="60" spans="1:13" ht="6" customHeight="1">
      <c r="A60" s="360"/>
      <c r="B60" s="3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52" ht="15" customHeight="1">
      <c r="A61" s="243" t="s">
        <v>102</v>
      </c>
      <c r="B61" s="242"/>
      <c r="C61" s="493" t="s">
        <v>134</v>
      </c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5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</row>
    <row r="63" spans="1:13" s="4" customFormat="1" ht="6" customHeight="1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175" customFormat="1" ht="39" customHeight="1" thickBot="1">
      <c r="A64" s="494" t="s">
        <v>130</v>
      </c>
      <c r="B64" s="495"/>
      <c r="C64" s="28" t="s">
        <v>0</v>
      </c>
      <c r="D64" s="29" t="s">
        <v>1</v>
      </c>
      <c r="E64" s="29" t="s">
        <v>2</v>
      </c>
      <c r="F64" s="29" t="s">
        <v>3</v>
      </c>
      <c r="G64" s="29" t="s">
        <v>4</v>
      </c>
      <c r="H64" s="29" t="s">
        <v>5</v>
      </c>
      <c r="I64" s="29" t="s">
        <v>8</v>
      </c>
      <c r="J64" s="29" t="s">
        <v>6</v>
      </c>
      <c r="K64" s="396" t="s">
        <v>7</v>
      </c>
      <c r="L64" s="397"/>
      <c r="M64" s="30" t="s">
        <v>15</v>
      </c>
    </row>
    <row r="65" spans="1:13" s="180" customFormat="1" ht="6" customHeight="1" thickBot="1">
      <c r="A65" s="176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9"/>
    </row>
    <row r="66" spans="1:13" s="175" customFormat="1" ht="16.5" thickBot="1">
      <c r="A66" s="490" t="s">
        <v>97</v>
      </c>
      <c r="B66" s="491"/>
      <c r="C66" s="181">
        <v>5096232</v>
      </c>
      <c r="D66" s="181">
        <v>13641997</v>
      </c>
      <c r="E66" s="181">
        <v>27192939</v>
      </c>
      <c r="F66" s="181">
        <v>29787947</v>
      </c>
      <c r="G66" s="181">
        <v>10993905</v>
      </c>
      <c r="H66" s="181">
        <v>28967165</v>
      </c>
      <c r="I66" s="181">
        <v>13410257</v>
      </c>
      <c r="J66" s="181">
        <v>10297888</v>
      </c>
      <c r="K66" s="492">
        <v>40464103</v>
      </c>
      <c r="L66" s="492"/>
      <c r="M66" s="114">
        <f>SUM(C66:L66)</f>
        <v>179852433</v>
      </c>
    </row>
    <row r="67" spans="1:13" s="4" customFormat="1" ht="15" customHeight="1">
      <c r="A67" s="248" t="s">
        <v>102</v>
      </c>
      <c r="B67" s="247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46"/>
    </row>
  </sheetData>
  <sheetProtection/>
  <mergeCells count="71">
    <mergeCell ref="K59:L59"/>
    <mergeCell ref="A59:B59"/>
    <mergeCell ref="A66:B66"/>
    <mergeCell ref="K66:L66"/>
    <mergeCell ref="C61:M61"/>
    <mergeCell ref="A64:B64"/>
    <mergeCell ref="K64:L64"/>
    <mergeCell ref="K49:L49"/>
    <mergeCell ref="A57:B57"/>
    <mergeCell ref="K57:L57"/>
    <mergeCell ref="K58:L58"/>
    <mergeCell ref="K48:L48"/>
    <mergeCell ref="A52:M52"/>
    <mergeCell ref="K33:L33"/>
    <mergeCell ref="K31:L31"/>
    <mergeCell ref="K15:L15"/>
    <mergeCell ref="K18:L18"/>
    <mergeCell ref="A58:B58"/>
    <mergeCell ref="B62:M62"/>
    <mergeCell ref="K30:L30"/>
    <mergeCell ref="K35:L35"/>
    <mergeCell ref="K23:L23"/>
    <mergeCell ref="K44:L44"/>
    <mergeCell ref="A10:B10"/>
    <mergeCell ref="A11:B11"/>
    <mergeCell ref="K32:L32"/>
    <mergeCell ref="K24:L24"/>
    <mergeCell ref="K25:L25"/>
    <mergeCell ref="K19:L19"/>
    <mergeCell ref="A19:B19"/>
    <mergeCell ref="A14:B14"/>
    <mergeCell ref="K46:L46"/>
    <mergeCell ref="K47:L47"/>
    <mergeCell ref="K39:L39"/>
    <mergeCell ref="A25:B25"/>
    <mergeCell ref="A17:B17"/>
    <mergeCell ref="A29:A41"/>
    <mergeCell ref="A46:A49"/>
    <mergeCell ref="K41:L41"/>
    <mergeCell ref="A24:B24"/>
    <mergeCell ref="A26:B26"/>
    <mergeCell ref="K34:L34"/>
    <mergeCell ref="K29:L29"/>
    <mergeCell ref="A1:M1"/>
    <mergeCell ref="A13:M13"/>
    <mergeCell ref="A21:M21"/>
    <mergeCell ref="A22:B22"/>
    <mergeCell ref="A6:B7"/>
    <mergeCell ref="A23:B23"/>
    <mergeCell ref="A8:B8"/>
    <mergeCell ref="A15:B15"/>
    <mergeCell ref="A9:B9"/>
    <mergeCell ref="A18:B18"/>
    <mergeCell ref="A16:B16"/>
    <mergeCell ref="K4:L4"/>
    <mergeCell ref="K22:L22"/>
    <mergeCell ref="K6:L6"/>
    <mergeCell ref="K7:L7"/>
    <mergeCell ref="K8:L8"/>
    <mergeCell ref="K9:L9"/>
    <mergeCell ref="K10:L10"/>
    <mergeCell ref="K11:L11"/>
    <mergeCell ref="K16:L16"/>
    <mergeCell ref="K17:L17"/>
    <mergeCell ref="K55:L55"/>
    <mergeCell ref="K26:L26"/>
    <mergeCell ref="K36:L36"/>
    <mergeCell ref="K37:L37"/>
    <mergeCell ref="K38:L38"/>
    <mergeCell ref="K40:L40"/>
    <mergeCell ref="K14:L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8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R8" sqref="R8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428" t="s">
        <v>108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8" t="s">
        <v>88</v>
      </c>
      <c r="D4" s="89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29" t="s">
        <v>7</v>
      </c>
      <c r="M4" s="30" t="s">
        <v>15</v>
      </c>
    </row>
    <row r="5" spans="3:13" ht="16.5" thickBo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7.75" customHeight="1" thickBot="1">
      <c r="A6" s="432" t="s">
        <v>109</v>
      </c>
      <c r="B6" s="433"/>
      <c r="C6" s="130">
        <f aca="true" t="shared" si="0" ref="C6:L6">SUM(C7:C8)</f>
        <v>2</v>
      </c>
      <c r="D6" s="52">
        <f t="shared" si="0"/>
        <v>4</v>
      </c>
      <c r="E6" s="52">
        <f t="shared" si="0"/>
        <v>18</v>
      </c>
      <c r="F6" s="52">
        <f t="shared" si="0"/>
        <v>17</v>
      </c>
      <c r="G6" s="52">
        <f t="shared" si="0"/>
        <v>33</v>
      </c>
      <c r="H6" s="52">
        <f t="shared" si="0"/>
        <v>8</v>
      </c>
      <c r="I6" s="52">
        <f t="shared" si="0"/>
        <v>26</v>
      </c>
      <c r="J6" s="52">
        <f t="shared" si="0"/>
        <v>17</v>
      </c>
      <c r="K6" s="93">
        <f t="shared" si="0"/>
        <v>3</v>
      </c>
      <c r="L6" s="131">
        <f t="shared" si="0"/>
        <v>96</v>
      </c>
      <c r="M6" s="40">
        <f>SUM(C6:L6)</f>
        <v>224</v>
      </c>
    </row>
    <row r="7" spans="1:13" s="9" customFormat="1" ht="30">
      <c r="A7" s="81" t="s">
        <v>73</v>
      </c>
      <c r="B7" s="82" t="s">
        <v>71</v>
      </c>
      <c r="C7" s="127">
        <v>2</v>
      </c>
      <c r="D7" s="128">
        <v>3</v>
      </c>
      <c r="E7" s="128">
        <v>14</v>
      </c>
      <c r="F7" s="128">
        <v>7</v>
      </c>
      <c r="G7" s="128">
        <v>24</v>
      </c>
      <c r="H7" s="128">
        <v>8</v>
      </c>
      <c r="I7" s="128">
        <v>13</v>
      </c>
      <c r="J7" s="128">
        <v>11</v>
      </c>
      <c r="K7" s="128">
        <v>1</v>
      </c>
      <c r="L7" s="129">
        <v>30</v>
      </c>
      <c r="M7" s="34">
        <f>SUM(C7:L7)</f>
        <v>113</v>
      </c>
    </row>
    <row r="8" spans="1:13" s="9" customFormat="1" ht="30.75" thickBot="1">
      <c r="A8" s="83" t="s">
        <v>74</v>
      </c>
      <c r="B8" s="84" t="s">
        <v>72</v>
      </c>
      <c r="C8" s="90">
        <v>0</v>
      </c>
      <c r="D8" s="91">
        <v>1</v>
      </c>
      <c r="E8" s="91">
        <v>4</v>
      </c>
      <c r="F8" s="91">
        <v>10</v>
      </c>
      <c r="G8" s="91">
        <v>9</v>
      </c>
      <c r="H8" s="91">
        <v>0</v>
      </c>
      <c r="I8" s="91">
        <v>13</v>
      </c>
      <c r="J8" s="91">
        <v>6</v>
      </c>
      <c r="K8" s="91">
        <v>2</v>
      </c>
      <c r="L8" s="92">
        <v>66</v>
      </c>
      <c r="M8" s="80">
        <f>SUM(C8:L8)</f>
        <v>111</v>
      </c>
    </row>
    <row r="9" spans="1:13" s="4" customFormat="1" ht="15" customHeight="1">
      <c r="A9" s="248" t="s">
        <v>103</v>
      </c>
      <c r="B9" s="241"/>
      <c r="C9" s="290"/>
      <c r="D9" s="249"/>
      <c r="E9" s="249"/>
      <c r="F9" s="249"/>
      <c r="G9" s="249"/>
      <c r="H9" s="249"/>
      <c r="I9" s="249"/>
      <c r="J9" s="249"/>
      <c r="K9" s="249"/>
      <c r="L9" s="249"/>
      <c r="M9" s="179"/>
    </row>
    <row r="10" spans="1:13" s="4" customFormat="1" ht="10.5" customHeight="1" thickBot="1">
      <c r="A10" s="248"/>
      <c r="B10" s="241"/>
      <c r="C10" s="252"/>
      <c r="D10" s="249"/>
      <c r="E10" s="249"/>
      <c r="F10" s="249"/>
      <c r="G10" s="249"/>
      <c r="H10" s="249"/>
      <c r="I10" s="249"/>
      <c r="J10" s="249"/>
      <c r="K10" s="249"/>
      <c r="L10" s="249"/>
      <c r="M10" s="179"/>
    </row>
    <row r="11" spans="1:13" ht="27.75" customHeight="1" thickBot="1">
      <c r="A11" s="432" t="s">
        <v>110</v>
      </c>
      <c r="B11" s="433"/>
      <c r="C11" s="93">
        <f>SUM(C12:C14)</f>
        <v>2</v>
      </c>
      <c r="D11" s="93">
        <f aca="true" t="shared" si="1" ref="D11:L11">SUM(D12:D14)</f>
        <v>4</v>
      </c>
      <c r="E11" s="93">
        <f t="shared" si="1"/>
        <v>18</v>
      </c>
      <c r="F11" s="93">
        <f t="shared" si="1"/>
        <v>14</v>
      </c>
      <c r="G11" s="93">
        <f t="shared" si="1"/>
        <v>30</v>
      </c>
      <c r="H11" s="93">
        <f t="shared" si="1"/>
        <v>7</v>
      </c>
      <c r="I11" s="93">
        <f t="shared" si="1"/>
        <v>26</v>
      </c>
      <c r="J11" s="93">
        <f t="shared" si="1"/>
        <v>14</v>
      </c>
      <c r="K11" s="93">
        <f t="shared" si="1"/>
        <v>3</v>
      </c>
      <c r="L11" s="289">
        <f t="shared" si="1"/>
        <v>83</v>
      </c>
      <c r="M11" s="288">
        <f>SUM(M12:M14)</f>
        <v>201</v>
      </c>
    </row>
    <row r="12" spans="1:13" s="9" customFormat="1" ht="13.5" customHeight="1">
      <c r="A12" s="73" t="s">
        <v>22</v>
      </c>
      <c r="B12" s="85"/>
      <c r="C12" s="283">
        <v>0</v>
      </c>
      <c r="D12" s="94">
        <v>0</v>
      </c>
      <c r="E12" s="94">
        <v>4</v>
      </c>
      <c r="F12" s="94">
        <v>5</v>
      </c>
      <c r="G12" s="94">
        <v>7</v>
      </c>
      <c r="H12" s="94">
        <v>4</v>
      </c>
      <c r="I12" s="94">
        <v>8</v>
      </c>
      <c r="J12" s="94">
        <v>4</v>
      </c>
      <c r="K12" s="94">
        <v>0</v>
      </c>
      <c r="L12" s="95">
        <v>30</v>
      </c>
      <c r="M12" s="43">
        <f>SUM(C12:L12)</f>
        <v>62</v>
      </c>
    </row>
    <row r="13" spans="1:13" s="9" customFormat="1" ht="13.5" customHeight="1">
      <c r="A13" s="74" t="s">
        <v>23</v>
      </c>
      <c r="B13" s="86"/>
      <c r="C13" s="284">
        <v>1</v>
      </c>
      <c r="D13" s="96">
        <v>2</v>
      </c>
      <c r="E13" s="96">
        <v>14</v>
      </c>
      <c r="F13" s="96">
        <v>6</v>
      </c>
      <c r="G13" s="96">
        <v>12</v>
      </c>
      <c r="H13" s="96">
        <v>2</v>
      </c>
      <c r="I13" s="96">
        <v>14</v>
      </c>
      <c r="J13" s="96">
        <v>9</v>
      </c>
      <c r="K13" s="96">
        <v>3</v>
      </c>
      <c r="L13" s="97">
        <v>48</v>
      </c>
      <c r="M13" s="43">
        <f>SUM(C13:L13)</f>
        <v>111</v>
      </c>
    </row>
    <row r="14" spans="1:13" s="9" customFormat="1" ht="13.5" customHeight="1" thickBot="1">
      <c r="A14" s="87" t="s">
        <v>24</v>
      </c>
      <c r="B14" s="88"/>
      <c r="C14" s="285">
        <v>1</v>
      </c>
      <c r="D14" s="286">
        <v>2</v>
      </c>
      <c r="E14" s="286">
        <v>0</v>
      </c>
      <c r="F14" s="286">
        <v>3</v>
      </c>
      <c r="G14" s="286">
        <v>11</v>
      </c>
      <c r="H14" s="286">
        <v>1</v>
      </c>
      <c r="I14" s="286">
        <v>4</v>
      </c>
      <c r="J14" s="286">
        <v>1</v>
      </c>
      <c r="K14" s="286">
        <v>0</v>
      </c>
      <c r="L14" s="287">
        <v>5</v>
      </c>
      <c r="M14" s="80">
        <f>SUM(C14:L14)</f>
        <v>28</v>
      </c>
    </row>
    <row r="15" spans="1:13" s="4" customFormat="1" ht="15" customHeight="1">
      <c r="A15" s="248" t="s">
        <v>103</v>
      </c>
      <c r="B15" s="241"/>
      <c r="C15" s="290"/>
      <c r="D15" s="249"/>
      <c r="E15" s="249"/>
      <c r="F15" s="249"/>
      <c r="G15" s="249"/>
      <c r="H15" s="249"/>
      <c r="I15" s="249"/>
      <c r="J15" s="249"/>
      <c r="K15" s="249"/>
      <c r="L15" s="249"/>
      <c r="M15" s="179"/>
    </row>
    <row r="16" spans="1:13" s="4" customFormat="1" ht="10.5" customHeight="1" thickBot="1">
      <c r="A16" s="248"/>
      <c r="B16" s="241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179"/>
    </row>
    <row r="17" spans="1:15" s="9" customFormat="1" ht="177.75" customHeight="1" thickBot="1">
      <c r="A17" s="496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57" sqref="A57:M57"/>
    </sheetView>
  </sheetViews>
  <sheetFormatPr defaultColWidth="11.421875" defaultRowHeight="12.75"/>
  <cols>
    <col min="1" max="1" width="13.57421875" style="44" customWidth="1"/>
    <col min="2" max="2" width="12.00390625" style="44" customWidth="1"/>
    <col min="3" max="3" width="9.00390625" style="44" bestFit="1" customWidth="1"/>
    <col min="4" max="6" width="10.140625" style="44" bestFit="1" customWidth="1"/>
    <col min="7" max="7" width="11.28125" style="44" bestFit="1" customWidth="1"/>
    <col min="8" max="8" width="10.140625" style="44" bestFit="1" customWidth="1"/>
    <col min="9" max="9" width="11.28125" style="44" bestFit="1" customWidth="1"/>
    <col min="10" max="11" width="10.140625" style="44" bestFit="1" customWidth="1"/>
    <col min="12" max="12" width="11.28125" style="44" bestFit="1" customWidth="1"/>
    <col min="13" max="13" width="13.00390625" style="44" bestFit="1" customWidth="1"/>
    <col min="14" max="16384" width="11.421875" style="44" customWidth="1"/>
  </cols>
  <sheetData>
    <row r="1" spans="1:13" s="101" customFormat="1" ht="48" customHeight="1">
      <c r="A1" s="486" t="s">
        <v>114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01" customFormat="1" ht="1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9" customHeight="1" thickBot="1">
      <c r="A3" s="104"/>
    </row>
    <row r="4" spans="1:13" ht="16.5" thickBot="1">
      <c r="A4" s="19"/>
      <c r="B4" s="19"/>
      <c r="C4" s="19"/>
      <c r="D4" s="28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113" t="s">
        <v>7</v>
      </c>
      <c r="M4" s="30" t="s">
        <v>15</v>
      </c>
    </row>
    <row r="5" ht="9" customHeight="1" thickBot="1"/>
    <row r="6" spans="1:13" s="105" customFormat="1" ht="16.5" thickBot="1">
      <c r="A6" s="432" t="s">
        <v>89</v>
      </c>
      <c r="B6" s="527"/>
      <c r="C6" s="528"/>
      <c r="D6" s="323">
        <f>SUM(D7:D8)</f>
        <v>820</v>
      </c>
      <c r="E6" s="39">
        <f aca="true" t="shared" si="0" ref="E6:L6">SUM(E7:E8)</f>
        <v>1355</v>
      </c>
      <c r="F6" s="39">
        <f t="shared" si="0"/>
        <v>3534</v>
      </c>
      <c r="G6" s="39">
        <f t="shared" si="0"/>
        <v>2989</v>
      </c>
      <c r="H6" s="39">
        <f t="shared" si="0"/>
        <v>879</v>
      </c>
      <c r="I6" s="39">
        <f t="shared" si="0"/>
        <v>3203</v>
      </c>
      <c r="J6" s="39">
        <f t="shared" si="0"/>
        <v>1318</v>
      </c>
      <c r="K6" s="39">
        <f t="shared" si="0"/>
        <v>602</v>
      </c>
      <c r="L6" s="356">
        <f t="shared" si="0"/>
        <v>3100</v>
      </c>
      <c r="M6" s="35">
        <f>SUM(D6:L6)</f>
        <v>17800</v>
      </c>
    </row>
    <row r="7" spans="1:13" s="106" customFormat="1" ht="13.5" customHeight="1">
      <c r="A7" s="438" t="s">
        <v>30</v>
      </c>
      <c r="B7" s="524"/>
      <c r="C7" s="524"/>
      <c r="D7" s="352">
        <v>214</v>
      </c>
      <c r="E7" s="353">
        <v>396</v>
      </c>
      <c r="F7" s="354">
        <v>1180</v>
      </c>
      <c r="G7" s="353">
        <v>844</v>
      </c>
      <c r="H7" s="353">
        <v>262</v>
      </c>
      <c r="I7" s="354">
        <v>1001</v>
      </c>
      <c r="J7" s="353">
        <v>360</v>
      </c>
      <c r="K7" s="353">
        <v>209</v>
      </c>
      <c r="L7" s="355">
        <v>1026</v>
      </c>
      <c r="M7" s="35">
        <f>SUM(D7:L7)</f>
        <v>5492</v>
      </c>
    </row>
    <row r="8" spans="1:13" s="106" customFormat="1" ht="13.5" customHeight="1">
      <c r="A8" s="449" t="s">
        <v>31</v>
      </c>
      <c r="B8" s="514"/>
      <c r="C8" s="514"/>
      <c r="D8" s="332">
        <v>606</v>
      </c>
      <c r="E8" s="326">
        <v>959</v>
      </c>
      <c r="F8" s="37">
        <v>2354</v>
      </c>
      <c r="G8" s="37">
        <v>2145</v>
      </c>
      <c r="H8" s="326">
        <v>617</v>
      </c>
      <c r="I8" s="37">
        <v>2202</v>
      </c>
      <c r="J8" s="326">
        <v>958</v>
      </c>
      <c r="K8" s="326">
        <v>393</v>
      </c>
      <c r="L8" s="349">
        <v>2074</v>
      </c>
      <c r="M8" s="77">
        <f>SUM(D8:L8)</f>
        <v>12308</v>
      </c>
    </row>
    <row r="9" spans="1:13" s="106" customFormat="1" ht="13.5" customHeight="1" thickBot="1">
      <c r="A9" s="489" t="s">
        <v>41</v>
      </c>
      <c r="B9" s="499"/>
      <c r="C9" s="499"/>
      <c r="D9" s="307">
        <v>6.036</v>
      </c>
      <c r="E9" s="350">
        <v>8.353</v>
      </c>
      <c r="F9" s="350">
        <v>20.859</v>
      </c>
      <c r="G9" s="350">
        <v>16.645</v>
      </c>
      <c r="H9" s="350">
        <v>4.429</v>
      </c>
      <c r="I9" s="350">
        <v>20.786</v>
      </c>
      <c r="J9" s="350">
        <v>7.633</v>
      </c>
      <c r="K9" s="350">
        <v>3.248</v>
      </c>
      <c r="L9" s="351">
        <v>15.211</v>
      </c>
      <c r="M9" s="348">
        <f>SUM(D9:L9)</f>
        <v>103.2</v>
      </c>
    </row>
    <row r="10" spans="1:13" s="174" customFormat="1" ht="15" customHeight="1">
      <c r="A10" s="254" t="s">
        <v>102</v>
      </c>
      <c r="B10" s="254"/>
      <c r="C10" s="254"/>
      <c r="D10" s="315"/>
      <c r="E10" s="315"/>
      <c r="F10" s="315"/>
      <c r="G10" s="315"/>
      <c r="H10" s="315"/>
      <c r="I10" s="315"/>
      <c r="J10" s="315"/>
      <c r="K10" s="315"/>
      <c r="L10" s="315"/>
      <c r="M10" s="254"/>
    </row>
    <row r="11" spans="1:13" ht="9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5" s="174" customFormat="1" ht="15">
      <c r="A12" s="245" t="s">
        <v>48</v>
      </c>
      <c r="B12" s="245"/>
      <c r="C12" s="526" t="s">
        <v>124</v>
      </c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245"/>
      <c r="O12" s="245"/>
    </row>
    <row r="13" spans="1:13" ht="13.5" thickBot="1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</row>
    <row r="14" spans="1:13" s="106" customFormat="1" ht="28.5" customHeight="1">
      <c r="A14" s="502" t="s">
        <v>90</v>
      </c>
      <c r="B14" s="509" t="s">
        <v>127</v>
      </c>
      <c r="C14" s="510"/>
      <c r="D14" s="297"/>
      <c r="E14" s="134"/>
      <c r="F14" s="134"/>
      <c r="G14" s="134"/>
      <c r="H14" s="134"/>
      <c r="I14" s="134"/>
      <c r="J14" s="134"/>
      <c r="K14" s="134"/>
      <c r="L14" s="135"/>
      <c r="M14" s="32">
        <v>20406</v>
      </c>
    </row>
    <row r="15" spans="1:13" s="106" customFormat="1" ht="13.5" customHeight="1">
      <c r="A15" s="503"/>
      <c r="B15" s="507" t="s">
        <v>39</v>
      </c>
      <c r="C15" s="409"/>
      <c r="D15" s="370"/>
      <c r="E15" s="371"/>
      <c r="F15" s="371"/>
      <c r="G15" s="371"/>
      <c r="H15" s="371"/>
      <c r="I15" s="371"/>
      <c r="J15" s="371"/>
      <c r="K15" s="371"/>
      <c r="L15" s="372"/>
      <c r="M15" s="240">
        <v>4919502</v>
      </c>
    </row>
    <row r="16" spans="1:13" s="106" customFormat="1" ht="13.5" customHeight="1">
      <c r="A16" s="503"/>
      <c r="B16" s="517" t="s">
        <v>106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9"/>
    </row>
    <row r="17" spans="1:13" s="106" customFormat="1" ht="15.75">
      <c r="A17" s="503"/>
      <c r="B17" s="507" t="s">
        <v>104</v>
      </c>
      <c r="C17" s="409"/>
      <c r="D17" s="298">
        <v>36</v>
      </c>
      <c r="E17" s="292">
        <v>85</v>
      </c>
      <c r="F17" s="292">
        <v>196</v>
      </c>
      <c r="G17" s="292">
        <v>183</v>
      </c>
      <c r="H17" s="292">
        <v>67</v>
      </c>
      <c r="I17" s="292">
        <v>204</v>
      </c>
      <c r="J17" s="292">
        <v>54</v>
      </c>
      <c r="K17" s="292">
        <v>21</v>
      </c>
      <c r="L17" s="293">
        <v>411</v>
      </c>
      <c r="M17" s="34">
        <f>SUM(D17:L17)</f>
        <v>1257</v>
      </c>
    </row>
    <row r="18" spans="1:13" s="106" customFormat="1" ht="13.5" customHeight="1" thickBot="1">
      <c r="A18" s="504"/>
      <c r="B18" s="520" t="s">
        <v>105</v>
      </c>
      <c r="C18" s="469"/>
      <c r="D18" s="299">
        <v>7981</v>
      </c>
      <c r="E18" s="294">
        <v>19480.5</v>
      </c>
      <c r="F18" s="294">
        <v>45876</v>
      </c>
      <c r="G18" s="294">
        <v>45405</v>
      </c>
      <c r="H18" s="294">
        <v>16213.5</v>
      </c>
      <c r="I18" s="294">
        <v>46632.5</v>
      </c>
      <c r="J18" s="294">
        <v>11886</v>
      </c>
      <c r="K18" s="294">
        <v>4464</v>
      </c>
      <c r="L18" s="295">
        <v>94736</v>
      </c>
      <c r="M18" s="296">
        <f>SUM(D18:L18)</f>
        <v>292674.5</v>
      </c>
    </row>
    <row r="19" spans="1:13" s="257" customFormat="1" ht="13.5" customHeight="1">
      <c r="A19" s="254" t="s">
        <v>102</v>
      </c>
      <c r="B19" s="253"/>
      <c r="C19" s="253"/>
      <c r="D19" s="255"/>
      <c r="E19" s="255"/>
      <c r="F19" s="255"/>
      <c r="G19" s="255"/>
      <c r="H19" s="255"/>
      <c r="I19" s="255"/>
      <c r="J19" s="255"/>
      <c r="K19" s="255"/>
      <c r="L19" s="255"/>
      <c r="M19" s="256"/>
    </row>
    <row r="20" spans="1:13" ht="13.5" thickBot="1">
      <c r="A20" s="513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</row>
    <row r="21" spans="1:13" s="105" customFormat="1" ht="16.5" thickBot="1">
      <c r="A21" s="521" t="s">
        <v>91</v>
      </c>
      <c r="B21" s="522"/>
      <c r="C21" s="523"/>
      <c r="D21" s="347">
        <f aca="true" t="shared" si="1" ref="D21:L21">SUM(D22:D23)</f>
        <v>74</v>
      </c>
      <c r="E21" s="347">
        <f t="shared" si="1"/>
        <v>161</v>
      </c>
      <c r="F21" s="347">
        <f t="shared" si="1"/>
        <v>391</v>
      </c>
      <c r="G21" s="347">
        <f t="shared" si="1"/>
        <v>334</v>
      </c>
      <c r="H21" s="347">
        <f t="shared" si="1"/>
        <v>97</v>
      </c>
      <c r="I21" s="347">
        <f t="shared" si="1"/>
        <v>280</v>
      </c>
      <c r="J21" s="347">
        <f t="shared" si="1"/>
        <v>149</v>
      </c>
      <c r="K21" s="347">
        <f t="shared" si="1"/>
        <v>68</v>
      </c>
      <c r="L21" s="347">
        <f t="shared" si="1"/>
        <v>264</v>
      </c>
      <c r="M21" s="32">
        <f>SUM(D21:L21)</f>
        <v>1818</v>
      </c>
    </row>
    <row r="22" spans="1:13" s="106" customFormat="1" ht="13.5" customHeight="1">
      <c r="A22" s="438" t="s">
        <v>30</v>
      </c>
      <c r="B22" s="524"/>
      <c r="C22" s="524"/>
      <c r="D22" s="339">
        <v>72</v>
      </c>
      <c r="E22" s="340">
        <v>155</v>
      </c>
      <c r="F22" s="340">
        <v>375</v>
      </c>
      <c r="G22" s="340">
        <v>322</v>
      </c>
      <c r="H22" s="340">
        <v>92</v>
      </c>
      <c r="I22" s="340">
        <v>263</v>
      </c>
      <c r="J22" s="340">
        <v>138</v>
      </c>
      <c r="K22" s="340">
        <v>65</v>
      </c>
      <c r="L22" s="357">
        <v>255</v>
      </c>
      <c r="M22" s="32">
        <f>SUM(D22:L22)</f>
        <v>1737</v>
      </c>
    </row>
    <row r="23" spans="1:13" s="106" customFormat="1" ht="13.5" customHeight="1">
      <c r="A23" s="449" t="s">
        <v>31</v>
      </c>
      <c r="B23" s="514"/>
      <c r="C23" s="514"/>
      <c r="D23" s="332">
        <v>2</v>
      </c>
      <c r="E23" s="326">
        <v>6</v>
      </c>
      <c r="F23" s="326">
        <v>16</v>
      </c>
      <c r="G23" s="326">
        <v>12</v>
      </c>
      <c r="H23" s="326">
        <v>5</v>
      </c>
      <c r="I23" s="326">
        <v>17</v>
      </c>
      <c r="J23" s="326">
        <v>11</v>
      </c>
      <c r="K23" s="326">
        <v>3</v>
      </c>
      <c r="L23" s="349">
        <v>9</v>
      </c>
      <c r="M23" s="43">
        <f>SUM(D23:L23)</f>
        <v>81</v>
      </c>
    </row>
    <row r="24" spans="1:13" s="106" customFormat="1" ht="13.5" customHeight="1" thickBot="1">
      <c r="A24" s="489" t="s">
        <v>40</v>
      </c>
      <c r="B24" s="499"/>
      <c r="C24" s="499"/>
      <c r="D24" s="358">
        <v>0.496</v>
      </c>
      <c r="E24" s="136">
        <v>0.954</v>
      </c>
      <c r="F24" s="136">
        <v>2.314</v>
      </c>
      <c r="G24" s="136">
        <v>2.265</v>
      </c>
      <c r="H24" s="136">
        <v>0.753</v>
      </c>
      <c r="I24" s="136">
        <v>1.621</v>
      </c>
      <c r="J24" s="136">
        <v>0.944</v>
      </c>
      <c r="K24" s="136">
        <v>0.446</v>
      </c>
      <c r="L24" s="359">
        <v>1.785</v>
      </c>
      <c r="M24" s="137">
        <f>SUM(D24:L24)</f>
        <v>11.578000000000001</v>
      </c>
    </row>
    <row r="25" spans="1:13" s="106" customFormat="1" ht="3.75" customHeight="1">
      <c r="A25" s="515"/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</row>
    <row r="26" spans="1:13" ht="12.75" customHeight="1">
      <c r="A26" s="44" t="s">
        <v>102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 t="s">
        <v>48</v>
      </c>
      <c r="M26" s="245"/>
    </row>
    <row r="27" spans="2:13" ht="12.75" customHeight="1" thickBot="1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s="106" customFormat="1" ht="13.5" customHeight="1" thickBot="1">
      <c r="A28" s="511"/>
      <c r="B28" s="512"/>
      <c r="C28" s="512"/>
      <c r="D28" s="28" t="s">
        <v>88</v>
      </c>
      <c r="E28" s="29" t="s">
        <v>1</v>
      </c>
      <c r="F28" s="29" t="s">
        <v>2</v>
      </c>
      <c r="G28" s="29" t="s">
        <v>3</v>
      </c>
      <c r="H28" s="29" t="s">
        <v>4</v>
      </c>
      <c r="I28" s="29" t="s">
        <v>5</v>
      </c>
      <c r="J28" s="29" t="s">
        <v>8</v>
      </c>
      <c r="K28" s="29" t="s">
        <v>6</v>
      </c>
      <c r="L28" s="303" t="s">
        <v>32</v>
      </c>
      <c r="M28" s="30" t="s">
        <v>15</v>
      </c>
    </row>
    <row r="29" spans="1:13" s="106" customFormat="1" ht="13.5" customHeight="1" thickBot="1">
      <c r="A29" s="502" t="s">
        <v>92</v>
      </c>
      <c r="B29" s="505" t="s">
        <v>33</v>
      </c>
      <c r="C29" s="505"/>
      <c r="D29" s="138"/>
      <c r="E29" s="94">
        <v>68</v>
      </c>
      <c r="F29" s="139"/>
      <c r="G29" s="94">
        <v>331</v>
      </c>
      <c r="H29" s="94">
        <v>127</v>
      </c>
      <c r="I29" s="94">
        <v>237</v>
      </c>
      <c r="J29" s="94">
        <v>220</v>
      </c>
      <c r="K29" s="94">
        <v>55</v>
      </c>
      <c r="L29" s="95">
        <v>837</v>
      </c>
      <c r="M29" s="32">
        <f aca="true" t="shared" si="2" ref="M29:M37">SUM(D29:L29)</f>
        <v>1875</v>
      </c>
    </row>
    <row r="30" spans="1:13" s="106" customFormat="1" ht="13.5" customHeight="1" thickBot="1">
      <c r="A30" s="503"/>
      <c r="B30" s="507" t="s">
        <v>34</v>
      </c>
      <c r="C30" s="508"/>
      <c r="D30" s="140"/>
      <c r="E30" s="141">
        <v>29</v>
      </c>
      <c r="F30" s="142"/>
      <c r="G30" s="141">
        <v>138</v>
      </c>
      <c r="H30" s="141">
        <v>71</v>
      </c>
      <c r="I30" s="141">
        <v>76</v>
      </c>
      <c r="J30" s="141">
        <v>105</v>
      </c>
      <c r="K30" s="141">
        <v>16</v>
      </c>
      <c r="L30" s="143">
        <v>435</v>
      </c>
      <c r="M30" s="32">
        <f t="shared" si="2"/>
        <v>870</v>
      </c>
    </row>
    <row r="31" spans="1:13" s="106" customFormat="1" ht="13.5" customHeight="1" thickBot="1">
      <c r="A31" s="503"/>
      <c r="B31" s="506" t="s">
        <v>87</v>
      </c>
      <c r="C31" s="506"/>
      <c r="D31" s="144"/>
      <c r="E31" s="145">
        <v>28</v>
      </c>
      <c r="F31" s="142"/>
      <c r="G31" s="145">
        <v>65</v>
      </c>
      <c r="H31" s="145">
        <v>68</v>
      </c>
      <c r="I31" s="145">
        <v>75</v>
      </c>
      <c r="J31" s="145">
        <v>78</v>
      </c>
      <c r="K31" s="145">
        <v>14</v>
      </c>
      <c r="L31" s="146">
        <v>341</v>
      </c>
      <c r="M31" s="147">
        <f t="shared" si="2"/>
        <v>669</v>
      </c>
    </row>
    <row r="32" spans="1:13" s="106" customFormat="1" ht="13.5" customHeight="1" thickBot="1">
      <c r="A32" s="503"/>
      <c r="B32" s="530" t="s">
        <v>46</v>
      </c>
      <c r="C32" s="530"/>
      <c r="D32" s="148"/>
      <c r="E32" s="149">
        <f>SUM(E33:E34)</f>
        <v>47</v>
      </c>
      <c r="F32" s="150"/>
      <c r="G32" s="149">
        <f aca="true" t="shared" si="3" ref="G32:L32">SUM(G33:G34)</f>
        <v>137</v>
      </c>
      <c r="H32" s="149">
        <f t="shared" si="3"/>
        <v>119</v>
      </c>
      <c r="I32" s="149">
        <f t="shared" si="3"/>
        <v>69</v>
      </c>
      <c r="J32" s="149">
        <f t="shared" si="3"/>
        <v>150</v>
      </c>
      <c r="K32" s="149">
        <f t="shared" si="3"/>
        <v>23</v>
      </c>
      <c r="L32" s="149">
        <f t="shared" si="3"/>
        <v>409</v>
      </c>
      <c r="M32" s="151">
        <f t="shared" si="2"/>
        <v>954</v>
      </c>
    </row>
    <row r="33" spans="1:13" s="106" customFormat="1" ht="13.5" customHeight="1" thickBot="1">
      <c r="A33" s="503"/>
      <c r="B33" s="514" t="s">
        <v>43</v>
      </c>
      <c r="C33" s="514"/>
      <c r="D33" s="152"/>
      <c r="E33" s="96">
        <v>21</v>
      </c>
      <c r="F33" s="139"/>
      <c r="G33" s="96">
        <v>77</v>
      </c>
      <c r="H33" s="96">
        <v>60</v>
      </c>
      <c r="I33" s="96">
        <v>41</v>
      </c>
      <c r="J33" s="96">
        <v>72</v>
      </c>
      <c r="K33" s="96">
        <v>9</v>
      </c>
      <c r="L33" s="97">
        <v>187</v>
      </c>
      <c r="M33" s="153">
        <f t="shared" si="2"/>
        <v>467</v>
      </c>
    </row>
    <row r="34" spans="1:13" s="106" customFormat="1" ht="13.5" customHeight="1" thickBot="1">
      <c r="A34" s="503"/>
      <c r="B34" s="500" t="s">
        <v>44</v>
      </c>
      <c r="C34" s="500"/>
      <c r="D34" s="154"/>
      <c r="E34" s="155">
        <v>26</v>
      </c>
      <c r="F34" s="156"/>
      <c r="G34" s="155">
        <v>60</v>
      </c>
      <c r="H34" s="155">
        <v>59</v>
      </c>
      <c r="I34" s="155">
        <v>28</v>
      </c>
      <c r="J34" s="155">
        <v>78</v>
      </c>
      <c r="K34" s="155">
        <v>14</v>
      </c>
      <c r="L34" s="157">
        <v>222</v>
      </c>
      <c r="M34" s="158">
        <f t="shared" si="2"/>
        <v>487</v>
      </c>
    </row>
    <row r="35" spans="1:13" s="106" customFormat="1" ht="13.5" customHeight="1" thickBot="1">
      <c r="A35" s="503"/>
      <c r="B35" s="500" t="s">
        <v>75</v>
      </c>
      <c r="C35" s="500"/>
      <c r="D35" s="159"/>
      <c r="E35" s="160">
        <v>3</v>
      </c>
      <c r="F35" s="156"/>
      <c r="G35" s="160">
        <v>37</v>
      </c>
      <c r="H35" s="160">
        <v>15</v>
      </c>
      <c r="I35" s="160">
        <v>30</v>
      </c>
      <c r="J35" s="160">
        <v>38</v>
      </c>
      <c r="K35" s="160">
        <v>3</v>
      </c>
      <c r="L35" s="161">
        <v>133</v>
      </c>
      <c r="M35" s="158">
        <f t="shared" si="2"/>
        <v>259</v>
      </c>
    </row>
    <row r="36" spans="1:24" s="106" customFormat="1" ht="13.5" customHeight="1">
      <c r="A36" s="503"/>
      <c r="B36" s="538" t="s">
        <v>76</v>
      </c>
      <c r="C36" s="538"/>
      <c r="D36" s="304"/>
      <c r="E36" s="162">
        <v>0.161</v>
      </c>
      <c r="F36" s="163"/>
      <c r="G36" s="162">
        <v>0.739</v>
      </c>
      <c r="H36" s="162">
        <v>0.255</v>
      </c>
      <c r="I36" s="162">
        <v>0.405</v>
      </c>
      <c r="J36" s="162">
        <v>0.389</v>
      </c>
      <c r="K36" s="162">
        <v>0.17</v>
      </c>
      <c r="L36" s="164">
        <v>1.894</v>
      </c>
      <c r="M36" s="137">
        <f t="shared" si="2"/>
        <v>4.013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13" s="106" customFormat="1" ht="13.5" customHeight="1" thickBot="1">
      <c r="A37" s="537"/>
      <c r="B37" s="499" t="s">
        <v>77</v>
      </c>
      <c r="C37" s="499"/>
      <c r="D37" s="307">
        <v>0.715</v>
      </c>
      <c r="E37" s="305">
        <v>-0.008</v>
      </c>
      <c r="F37" s="165"/>
      <c r="G37" s="132">
        <v>-0.086</v>
      </c>
      <c r="H37" s="132">
        <v>-0.021</v>
      </c>
      <c r="I37" s="132">
        <v>0.016</v>
      </c>
      <c r="J37" s="132">
        <v>-0.015</v>
      </c>
      <c r="K37" s="132">
        <v>-0.371</v>
      </c>
      <c r="L37" s="166">
        <v>-0.046</v>
      </c>
      <c r="M37" s="306">
        <f t="shared" si="2"/>
        <v>0.184</v>
      </c>
    </row>
    <row r="38" spans="1:13" s="247" customFormat="1" ht="13.5" customHeight="1">
      <c r="A38" s="247" t="s">
        <v>102</v>
      </c>
      <c r="D38" s="258"/>
      <c r="E38" s="501" t="s">
        <v>126</v>
      </c>
      <c r="F38" s="501"/>
      <c r="G38" s="501"/>
      <c r="H38" s="501"/>
      <c r="I38" s="501"/>
      <c r="J38" s="501"/>
      <c r="K38" s="501"/>
      <c r="L38" s="501"/>
      <c r="M38" s="260"/>
    </row>
    <row r="39" spans="1:13" ht="13.5" thickBot="1">
      <c r="A39" s="529"/>
      <c r="B39" s="529"/>
      <c r="C39" s="529"/>
      <c r="D39" s="513"/>
      <c r="E39" s="513"/>
      <c r="F39" s="513"/>
      <c r="G39" s="513"/>
      <c r="H39" s="513"/>
      <c r="I39" s="513"/>
      <c r="J39" s="513"/>
      <c r="K39" s="513"/>
      <c r="L39" s="513"/>
      <c r="M39" s="513"/>
    </row>
    <row r="40" spans="1:13" s="106" customFormat="1" ht="13.5" customHeight="1" thickBot="1">
      <c r="A40" s="542"/>
      <c r="B40" s="512"/>
      <c r="C40" s="543"/>
      <c r="D40" s="28" t="s">
        <v>0</v>
      </c>
      <c r="E40" s="29" t="s">
        <v>1</v>
      </c>
      <c r="F40" s="29" t="s">
        <v>2</v>
      </c>
      <c r="G40" s="29" t="s">
        <v>3</v>
      </c>
      <c r="H40" s="29" t="s">
        <v>4</v>
      </c>
      <c r="I40" s="29" t="s">
        <v>5</v>
      </c>
      <c r="J40" s="29" t="s">
        <v>8</v>
      </c>
      <c r="K40" s="29" t="s">
        <v>6</v>
      </c>
      <c r="L40" s="98" t="s">
        <v>7</v>
      </c>
      <c r="M40" s="30" t="s">
        <v>15</v>
      </c>
    </row>
    <row r="41" spans="1:13" s="106" customFormat="1" ht="13.5" customHeight="1">
      <c r="A41" s="502" t="s">
        <v>70</v>
      </c>
      <c r="B41" s="531" t="s">
        <v>35</v>
      </c>
      <c r="C41" s="439"/>
      <c r="D41" s="167">
        <v>4</v>
      </c>
      <c r="E41" s="94">
        <v>6</v>
      </c>
      <c r="F41" s="94">
        <v>21</v>
      </c>
      <c r="G41" s="94">
        <v>29</v>
      </c>
      <c r="H41" s="94">
        <v>4</v>
      </c>
      <c r="I41" s="94">
        <v>6</v>
      </c>
      <c r="J41" s="94">
        <v>7</v>
      </c>
      <c r="K41" s="94">
        <v>6</v>
      </c>
      <c r="L41" s="168">
        <v>12</v>
      </c>
      <c r="M41" s="151">
        <f>SUM(D41:L41)</f>
        <v>95</v>
      </c>
    </row>
    <row r="42" spans="1:13" s="106" customFormat="1" ht="13.5" customHeight="1">
      <c r="A42" s="503"/>
      <c r="B42" s="532" t="s">
        <v>36</v>
      </c>
      <c r="C42" s="407"/>
      <c r="D42" s="169">
        <v>3</v>
      </c>
      <c r="E42" s="96">
        <v>4</v>
      </c>
      <c r="F42" s="96">
        <v>9</v>
      </c>
      <c r="G42" s="96">
        <v>21</v>
      </c>
      <c r="H42" s="96">
        <v>3</v>
      </c>
      <c r="I42" s="96">
        <v>3</v>
      </c>
      <c r="J42" s="96">
        <v>5</v>
      </c>
      <c r="K42" s="96">
        <v>2</v>
      </c>
      <c r="L42" s="170">
        <v>7</v>
      </c>
      <c r="M42" s="153">
        <f>SUM(D42:L42)</f>
        <v>57</v>
      </c>
    </row>
    <row r="43" spans="1:13" s="106" customFormat="1" ht="13.5" customHeight="1" thickBot="1">
      <c r="A43" s="504"/>
      <c r="B43" s="525" t="s">
        <v>40</v>
      </c>
      <c r="C43" s="461"/>
      <c r="D43" s="171">
        <v>0.114</v>
      </c>
      <c r="E43" s="172">
        <v>0.295</v>
      </c>
      <c r="F43" s="172">
        <v>0.784</v>
      </c>
      <c r="G43" s="172">
        <v>1.8</v>
      </c>
      <c r="H43" s="172">
        <v>0.135</v>
      </c>
      <c r="I43" s="172">
        <v>0.19</v>
      </c>
      <c r="J43" s="172">
        <v>0.298</v>
      </c>
      <c r="K43" s="172">
        <v>0.137</v>
      </c>
      <c r="L43" s="173">
        <v>0.434</v>
      </c>
      <c r="M43" s="133">
        <f>SUM(D43:L43)</f>
        <v>4.187</v>
      </c>
    </row>
    <row r="44" spans="1:13" s="257" customFormat="1" ht="13.5" customHeight="1">
      <c r="A44" s="247" t="s">
        <v>102</v>
      </c>
      <c r="B44" s="247"/>
      <c r="C44" s="247"/>
      <c r="D44" s="261"/>
      <c r="E44" s="261"/>
      <c r="F44" s="261"/>
      <c r="G44" s="261"/>
      <c r="H44" s="261"/>
      <c r="I44" s="261"/>
      <c r="J44" s="261"/>
      <c r="K44" s="261"/>
      <c r="L44" s="261"/>
      <c r="M44" s="260"/>
    </row>
    <row r="45" spans="1:13" s="106" customFormat="1" ht="13.5" customHeight="1">
      <c r="A45" s="108"/>
      <c r="B45" s="25"/>
      <c r="C45" s="25"/>
      <c r="D45" s="109"/>
      <c r="E45" s="109"/>
      <c r="F45" s="109"/>
      <c r="G45" s="109"/>
      <c r="H45" s="109"/>
      <c r="I45" s="109"/>
      <c r="J45" s="109"/>
      <c r="K45" s="109"/>
      <c r="L45" s="109"/>
      <c r="M45" s="110"/>
    </row>
    <row r="46" spans="1:13" s="101" customFormat="1" ht="48" customHeight="1">
      <c r="A46" s="486" t="s">
        <v>114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</row>
    <row r="47" spans="1:13" s="101" customFormat="1" ht="1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ht="9" customHeight="1" thickBot="1">
      <c r="A48" s="104"/>
    </row>
    <row r="49" spans="1:13" s="106" customFormat="1" ht="13.5" customHeight="1" thickBot="1">
      <c r="A49" s="19"/>
      <c r="B49" s="19"/>
      <c r="C49" s="19"/>
      <c r="D49" s="28" t="s">
        <v>0</v>
      </c>
      <c r="E49" s="29" t="s">
        <v>1</v>
      </c>
      <c r="F49" s="29" t="s">
        <v>2</v>
      </c>
      <c r="G49" s="29" t="s">
        <v>3</v>
      </c>
      <c r="H49" s="29" t="s">
        <v>4</v>
      </c>
      <c r="I49" s="29" t="s">
        <v>5</v>
      </c>
      <c r="J49" s="29" t="s">
        <v>8</v>
      </c>
      <c r="K49" s="29" t="s">
        <v>6</v>
      </c>
      <c r="L49" s="113" t="s">
        <v>7</v>
      </c>
      <c r="M49" s="30" t="s">
        <v>15</v>
      </c>
    </row>
    <row r="50" spans="1:13" s="106" customFormat="1" ht="13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106" customFormat="1" ht="13.5" customHeight="1" thickBot="1">
      <c r="A51" s="432" t="s">
        <v>93</v>
      </c>
      <c r="B51" s="527"/>
      <c r="C51" s="433"/>
      <c r="D51" s="347">
        <f>SUM(D52:D53)</f>
        <v>46</v>
      </c>
      <c r="E51" s="347">
        <f aca="true" t="shared" si="4" ref="E51:L51">SUM(E52:E53)</f>
        <v>750</v>
      </c>
      <c r="F51" s="347">
        <f t="shared" si="4"/>
        <v>75</v>
      </c>
      <c r="G51" s="347">
        <f t="shared" si="4"/>
        <v>53</v>
      </c>
      <c r="H51" s="347">
        <f t="shared" si="4"/>
        <v>16</v>
      </c>
      <c r="I51" s="347">
        <f t="shared" si="4"/>
        <v>79</v>
      </c>
      <c r="J51" s="347">
        <f t="shared" si="4"/>
        <v>16</v>
      </c>
      <c r="K51" s="347">
        <f t="shared" si="4"/>
        <v>4</v>
      </c>
      <c r="L51" s="347">
        <f t="shared" si="4"/>
        <v>695</v>
      </c>
      <c r="M51" s="32">
        <f>SUM(D51:L51)</f>
        <v>1734</v>
      </c>
    </row>
    <row r="52" spans="1:13" s="106" customFormat="1" ht="13.5" customHeight="1">
      <c r="A52" s="438" t="s">
        <v>82</v>
      </c>
      <c r="B52" s="524"/>
      <c r="C52" s="524"/>
      <c r="D52" s="339">
        <v>13</v>
      </c>
      <c r="E52" s="340">
        <v>620</v>
      </c>
      <c r="F52" s="340">
        <v>30</v>
      </c>
      <c r="G52" s="340">
        <v>13</v>
      </c>
      <c r="H52" s="340">
        <v>8</v>
      </c>
      <c r="I52" s="340">
        <v>42</v>
      </c>
      <c r="J52" s="340">
        <v>5</v>
      </c>
      <c r="K52" s="340">
        <v>2</v>
      </c>
      <c r="L52" s="357">
        <v>458</v>
      </c>
      <c r="M52" s="35">
        <f>SUM(D52:L52)</f>
        <v>1191</v>
      </c>
    </row>
    <row r="53" spans="1:13" s="106" customFormat="1" ht="13.5" customHeight="1">
      <c r="A53" s="449" t="s">
        <v>31</v>
      </c>
      <c r="B53" s="514"/>
      <c r="C53" s="514"/>
      <c r="D53" s="332">
        <v>33</v>
      </c>
      <c r="E53" s="326">
        <v>130</v>
      </c>
      <c r="F53" s="326">
        <v>45</v>
      </c>
      <c r="G53" s="326">
        <v>40</v>
      </c>
      <c r="H53" s="326">
        <v>8</v>
      </c>
      <c r="I53" s="326">
        <v>37</v>
      </c>
      <c r="J53" s="326">
        <v>11</v>
      </c>
      <c r="K53" s="326">
        <v>2</v>
      </c>
      <c r="L53" s="349">
        <v>237</v>
      </c>
      <c r="M53" s="77">
        <f>SUM(D53:L53)</f>
        <v>543</v>
      </c>
    </row>
    <row r="54" spans="1:13" s="106" customFormat="1" ht="13.5" customHeight="1" thickBot="1">
      <c r="A54" s="489" t="s">
        <v>125</v>
      </c>
      <c r="B54" s="499"/>
      <c r="C54" s="499"/>
      <c r="D54" s="362">
        <v>0.48</v>
      </c>
      <c r="E54" s="132">
        <v>6.843</v>
      </c>
      <c r="F54" s="132">
        <v>0.559</v>
      </c>
      <c r="G54" s="132">
        <v>0.404</v>
      </c>
      <c r="H54" s="132">
        <v>0.113</v>
      </c>
      <c r="I54" s="132">
        <v>0.459</v>
      </c>
      <c r="J54" s="132">
        <v>0.125</v>
      </c>
      <c r="K54" s="132">
        <v>0.02</v>
      </c>
      <c r="L54" s="363">
        <v>4.471</v>
      </c>
      <c r="M54" s="361">
        <f>SUM(D54:L54)</f>
        <v>13.474</v>
      </c>
    </row>
    <row r="55" spans="1:13" s="257" customFormat="1" ht="13.5" customHeight="1">
      <c r="A55" s="247" t="s">
        <v>102</v>
      </c>
      <c r="B55" s="247"/>
      <c r="C55" s="247"/>
      <c r="D55" s="291" t="s">
        <v>128</v>
      </c>
      <c r="E55" s="259"/>
      <c r="F55" s="259"/>
      <c r="G55" s="259"/>
      <c r="H55" s="259"/>
      <c r="I55" s="259"/>
      <c r="J55" s="259"/>
      <c r="K55" s="259"/>
      <c r="L55" s="259"/>
      <c r="M55" s="260"/>
    </row>
    <row r="56" spans="1:13" s="106" customFormat="1" ht="13.5" customHeight="1">
      <c r="A56" s="111"/>
      <c r="B56" s="25"/>
      <c r="C56" s="9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13" s="101" customFormat="1" ht="48" customHeight="1">
      <c r="A57" s="486" t="s">
        <v>115</v>
      </c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</row>
    <row r="58" spans="1:13" s="101" customFormat="1" ht="1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ht="13.5" thickBot="1">
      <c r="A59" s="104"/>
    </row>
    <row r="60" spans="1:13" ht="16.5" thickBot="1">
      <c r="A60" s="262"/>
      <c r="B60" s="19"/>
      <c r="C60" s="19"/>
      <c r="D60" s="28" t="s">
        <v>0</v>
      </c>
      <c r="E60" s="29" t="s">
        <v>1</v>
      </c>
      <c r="F60" s="29" t="s">
        <v>2</v>
      </c>
      <c r="G60" s="29" t="s">
        <v>3</v>
      </c>
      <c r="H60" s="29" t="s">
        <v>4</v>
      </c>
      <c r="I60" s="29" t="s">
        <v>5</v>
      </c>
      <c r="J60" s="29" t="s">
        <v>8</v>
      </c>
      <c r="K60" s="29" t="s">
        <v>6</v>
      </c>
      <c r="L60" s="113" t="s">
        <v>7</v>
      </c>
      <c r="M60" s="30" t="s">
        <v>15</v>
      </c>
    </row>
    <row r="61" spans="1:13" ht="13.5" thickBot="1">
      <c r="A61" s="529"/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13" s="105" customFormat="1" ht="30">
      <c r="A62" s="434" t="s">
        <v>45</v>
      </c>
      <c r="B62" s="539"/>
      <c r="C62" s="317" t="s">
        <v>129</v>
      </c>
      <c r="D62" s="339">
        <v>173</v>
      </c>
      <c r="E62" s="340">
        <v>938</v>
      </c>
      <c r="F62" s="340">
        <v>811</v>
      </c>
      <c r="G62" s="196">
        <v>3548</v>
      </c>
      <c r="H62" s="340">
        <v>294</v>
      </c>
      <c r="I62" s="196">
        <v>1712</v>
      </c>
      <c r="J62" s="196">
        <v>1145</v>
      </c>
      <c r="K62" s="340">
        <v>327</v>
      </c>
      <c r="L62" s="364">
        <v>252</v>
      </c>
      <c r="M62" s="32">
        <f>SUM(D62:L62)</f>
        <v>9200</v>
      </c>
    </row>
    <row r="63" spans="1:13" s="105" customFormat="1" ht="16.5" thickBot="1">
      <c r="A63" s="540"/>
      <c r="B63" s="541"/>
      <c r="C63" s="316" t="s">
        <v>83</v>
      </c>
      <c r="D63" s="366">
        <v>255403.36</v>
      </c>
      <c r="E63" s="365">
        <v>1351743.24</v>
      </c>
      <c r="F63" s="365">
        <v>903832.89</v>
      </c>
      <c r="G63" s="365">
        <v>3783041.31</v>
      </c>
      <c r="H63" s="365">
        <v>482642.7</v>
      </c>
      <c r="I63" s="365">
        <v>2793903.02</v>
      </c>
      <c r="J63" s="365">
        <v>1323242.68</v>
      </c>
      <c r="K63" s="365">
        <v>283892.01</v>
      </c>
      <c r="L63" s="367">
        <v>450104.83</v>
      </c>
      <c r="M63" s="56">
        <f>SUM(D63:L63)</f>
        <v>11627806.040000001</v>
      </c>
    </row>
    <row r="64" spans="1:13" s="106" customFormat="1" ht="15.75">
      <c r="A64" s="247" t="s">
        <v>102</v>
      </c>
      <c r="B64" s="247"/>
      <c r="C64" s="241"/>
      <c r="D64" s="252"/>
      <c r="E64" s="252"/>
      <c r="F64" s="252"/>
      <c r="G64" s="252"/>
      <c r="H64" s="252"/>
      <c r="I64" s="252"/>
      <c r="J64" s="252"/>
      <c r="K64" s="252"/>
      <c r="L64" s="252"/>
      <c r="M64" s="179"/>
    </row>
    <row r="65" spans="1:13" s="112" customFormat="1" ht="13.5" thickBot="1">
      <c r="A65" s="111"/>
      <c r="B65" s="25"/>
      <c r="C65" s="100"/>
      <c r="D65" s="109"/>
      <c r="E65" s="109"/>
      <c r="F65" s="109"/>
      <c r="G65" s="109"/>
      <c r="H65" s="109"/>
      <c r="I65" s="109"/>
      <c r="J65" s="109"/>
      <c r="K65" s="109"/>
      <c r="L65" s="109"/>
      <c r="M65" s="110"/>
    </row>
    <row r="66" spans="1:13" ht="30">
      <c r="A66" s="434" t="s">
        <v>85</v>
      </c>
      <c r="B66" s="534"/>
      <c r="C66" s="369" t="s">
        <v>129</v>
      </c>
      <c r="D66" s="339">
        <v>750</v>
      </c>
      <c r="E66" s="340">
        <v>848</v>
      </c>
      <c r="F66" s="340">
        <v>499</v>
      </c>
      <c r="G66" s="196">
        <v>1846</v>
      </c>
      <c r="H66" s="340">
        <v>437</v>
      </c>
      <c r="I66" s="196">
        <v>2214</v>
      </c>
      <c r="J66" s="340">
        <v>623</v>
      </c>
      <c r="K66" s="340">
        <v>537</v>
      </c>
      <c r="L66" s="388">
        <v>1016</v>
      </c>
      <c r="M66" s="35">
        <f>SUM(D66:L66)</f>
        <v>8770</v>
      </c>
    </row>
    <row r="67" spans="1:13" ht="16.5" thickBot="1">
      <c r="A67" s="535"/>
      <c r="B67" s="536"/>
      <c r="C67" s="115" t="s">
        <v>84</v>
      </c>
      <c r="D67" s="116">
        <v>6613767.75</v>
      </c>
      <c r="E67" s="117">
        <v>7608950.52</v>
      </c>
      <c r="F67" s="117">
        <v>4821812.66</v>
      </c>
      <c r="G67" s="117">
        <v>21736065.11</v>
      </c>
      <c r="H67" s="117">
        <v>5114072.27</v>
      </c>
      <c r="I67" s="117">
        <v>23114063.02</v>
      </c>
      <c r="J67" s="117">
        <v>5966242.33</v>
      </c>
      <c r="K67" s="117">
        <v>6407189.68</v>
      </c>
      <c r="L67" s="118">
        <v>12358076.74</v>
      </c>
      <c r="M67" s="78">
        <f>SUM(D67:L67)</f>
        <v>93740240.08</v>
      </c>
    </row>
    <row r="68" spans="1:13" ht="15.75">
      <c r="A68" s="247" t="s">
        <v>131</v>
      </c>
      <c r="B68" s="300"/>
      <c r="C68" s="301"/>
      <c r="D68" s="302"/>
      <c r="E68" s="302"/>
      <c r="F68" s="302"/>
      <c r="G68" s="302"/>
      <c r="H68" s="302"/>
      <c r="I68" s="302"/>
      <c r="J68" s="302"/>
      <c r="K68" s="302"/>
      <c r="L68" s="302"/>
      <c r="M68" s="179"/>
    </row>
    <row r="69" spans="1:13" ht="15.75">
      <c r="A69" s="174" t="s">
        <v>94</v>
      </c>
      <c r="B69" s="300"/>
      <c r="C69" s="301"/>
      <c r="D69" s="302"/>
      <c r="E69" s="302"/>
      <c r="F69" s="302"/>
      <c r="G69" s="302"/>
      <c r="H69" s="302"/>
      <c r="I69" s="302"/>
      <c r="J69" s="302"/>
      <c r="K69" s="302"/>
      <c r="L69" s="302"/>
      <c r="M69" s="179"/>
    </row>
    <row r="70" spans="1:13" ht="30" customHeight="1">
      <c r="A70" s="533" t="s">
        <v>107</v>
      </c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ht="13.5" thickBot="1"/>
    <row r="72" spans="1:13" ht="30">
      <c r="A72" s="434" t="s">
        <v>113</v>
      </c>
      <c r="B72" s="539"/>
      <c r="C72" s="369" t="s">
        <v>129</v>
      </c>
      <c r="D72" s="386">
        <v>107</v>
      </c>
      <c r="E72" s="387">
        <v>174</v>
      </c>
      <c r="F72" s="387">
        <v>449</v>
      </c>
      <c r="G72" s="387">
        <v>448</v>
      </c>
      <c r="H72" s="387">
        <v>116</v>
      </c>
      <c r="I72" s="387">
        <v>469</v>
      </c>
      <c r="J72" s="387">
        <v>159</v>
      </c>
      <c r="K72" s="387">
        <v>86</v>
      </c>
      <c r="L72" s="368">
        <v>313</v>
      </c>
      <c r="M72" s="35">
        <f>SUM(D72:L72)</f>
        <v>2321</v>
      </c>
    </row>
    <row r="73" spans="1:13" ht="16.5" thickBot="1">
      <c r="A73" s="540"/>
      <c r="B73" s="541"/>
      <c r="C73" s="316" t="s">
        <v>83</v>
      </c>
      <c r="D73" s="384">
        <v>0.227</v>
      </c>
      <c r="E73" s="385">
        <v>0.37</v>
      </c>
      <c r="F73" s="385">
        <v>0.894</v>
      </c>
      <c r="G73" s="385">
        <v>0.91</v>
      </c>
      <c r="H73" s="385">
        <v>0.269</v>
      </c>
      <c r="I73" s="385">
        <v>0.98</v>
      </c>
      <c r="J73" s="385">
        <v>0.346</v>
      </c>
      <c r="K73" s="385">
        <v>0.211</v>
      </c>
      <c r="L73" s="173">
        <v>0.739</v>
      </c>
      <c r="M73" s="348">
        <f>SUM(D73:L73)</f>
        <v>4.946000000000001</v>
      </c>
    </row>
    <row r="74" spans="1:13" ht="15.75">
      <c r="A74" s="247" t="s">
        <v>103</v>
      </c>
      <c r="B74" s="247"/>
      <c r="C74" s="241"/>
      <c r="D74" s="252"/>
      <c r="E74" s="252"/>
      <c r="F74" s="252"/>
      <c r="G74" s="252"/>
      <c r="H74" s="252"/>
      <c r="I74" s="252"/>
      <c r="J74" s="252"/>
      <c r="K74" s="252"/>
      <c r="L74" s="252"/>
      <c r="M74" s="179"/>
    </row>
  </sheetData>
  <sheetProtection/>
  <mergeCells count="48"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B42:C4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Q11" sqref="Q11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59" t="s">
        <v>98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s="8" customFormat="1" ht="1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9" customHeight="1" thickBo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6.5" thickBot="1">
      <c r="A4" s="185"/>
      <c r="B4" s="185"/>
      <c r="C4" s="185"/>
      <c r="D4" s="186" t="s">
        <v>0</v>
      </c>
      <c r="E4" s="187" t="s">
        <v>1</v>
      </c>
      <c r="F4" s="187" t="s">
        <v>2</v>
      </c>
      <c r="G4" s="187" t="s">
        <v>3</v>
      </c>
      <c r="H4" s="187" t="s">
        <v>4</v>
      </c>
      <c r="I4" s="187" t="s">
        <v>5</v>
      </c>
      <c r="J4" s="187" t="s">
        <v>8</v>
      </c>
      <c r="K4" s="187" t="s">
        <v>6</v>
      </c>
      <c r="L4" s="188" t="s">
        <v>7</v>
      </c>
      <c r="M4" s="189" t="s">
        <v>15</v>
      </c>
    </row>
    <row r="5" spans="1:13" ht="12" customHeight="1" thickBo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s="10" customFormat="1" ht="42.75" customHeight="1">
      <c r="A6" s="576" t="s">
        <v>133</v>
      </c>
      <c r="B6" s="577"/>
      <c r="C6" s="577"/>
      <c r="D6" s="380">
        <v>9602</v>
      </c>
      <c r="E6" s="381">
        <v>32483</v>
      </c>
      <c r="F6" s="381">
        <v>58210</v>
      </c>
      <c r="G6" s="381">
        <v>81921</v>
      </c>
      <c r="H6" s="381">
        <v>15680</v>
      </c>
      <c r="I6" s="381">
        <v>59294</v>
      </c>
      <c r="J6" s="381">
        <v>22932</v>
      </c>
      <c r="K6" s="381">
        <v>15354</v>
      </c>
      <c r="L6" s="376">
        <v>58366</v>
      </c>
      <c r="M6" s="198">
        <f>SUM(D6:L6)</f>
        <v>353842</v>
      </c>
    </row>
    <row r="7" spans="1:13" s="10" customFormat="1" ht="12.75" customHeight="1">
      <c r="A7" s="544" t="s">
        <v>132</v>
      </c>
      <c r="B7" s="545"/>
      <c r="C7" s="545"/>
      <c r="D7" s="382">
        <v>801</v>
      </c>
      <c r="E7" s="379">
        <v>2528</v>
      </c>
      <c r="F7" s="379">
        <v>6379</v>
      </c>
      <c r="G7" s="379">
        <v>5735</v>
      </c>
      <c r="H7" s="379">
        <v>1117</v>
      </c>
      <c r="I7" s="379">
        <v>4387</v>
      </c>
      <c r="J7" s="379">
        <v>2371</v>
      </c>
      <c r="K7" s="379">
        <v>1650</v>
      </c>
      <c r="L7" s="377">
        <v>5010</v>
      </c>
      <c r="M7" s="308">
        <f>SUM(D7:L7)</f>
        <v>29978</v>
      </c>
    </row>
    <row r="8" spans="1:13" s="10" customFormat="1" ht="15.75">
      <c r="A8" s="556" t="s">
        <v>111</v>
      </c>
      <c r="B8" s="557"/>
      <c r="C8" s="558"/>
      <c r="D8" s="373">
        <v>2117</v>
      </c>
      <c r="E8" s="354">
        <v>5777</v>
      </c>
      <c r="F8" s="354">
        <v>14160</v>
      </c>
      <c r="G8" s="354">
        <v>14603</v>
      </c>
      <c r="H8" s="354">
        <v>3035</v>
      </c>
      <c r="I8" s="354">
        <v>9356</v>
      </c>
      <c r="J8" s="354">
        <v>4473</v>
      </c>
      <c r="K8" s="354">
        <v>3040</v>
      </c>
      <c r="L8" s="378">
        <v>6729</v>
      </c>
      <c r="M8" s="308">
        <f>SUM(D8:L8)</f>
        <v>63290</v>
      </c>
    </row>
    <row r="9" spans="1:13" s="10" customFormat="1" ht="16.5" thickBot="1">
      <c r="A9" s="568" t="s">
        <v>112</v>
      </c>
      <c r="B9" s="569"/>
      <c r="C9" s="569"/>
      <c r="D9" s="311">
        <v>867</v>
      </c>
      <c r="E9" s="309">
        <v>2859</v>
      </c>
      <c r="F9" s="309">
        <v>6677</v>
      </c>
      <c r="G9" s="309">
        <v>7908</v>
      </c>
      <c r="H9" s="309">
        <v>1610</v>
      </c>
      <c r="I9" s="309">
        <v>5035</v>
      </c>
      <c r="J9" s="309">
        <v>2346</v>
      </c>
      <c r="K9" s="309">
        <v>1779</v>
      </c>
      <c r="L9" s="310">
        <v>4278</v>
      </c>
      <c r="M9" s="308">
        <f>SUM(D9:L9)</f>
        <v>33359</v>
      </c>
    </row>
    <row r="10" spans="1:13" s="11" customFormat="1" ht="15.75" thickBot="1">
      <c r="A10" s="562" t="s">
        <v>103</v>
      </c>
      <c r="B10" s="562"/>
      <c r="C10" s="562"/>
      <c r="D10" s="563"/>
      <c r="E10" s="563"/>
      <c r="F10" s="563"/>
      <c r="G10" s="563"/>
      <c r="H10" s="563"/>
      <c r="I10" s="563"/>
      <c r="J10" s="563"/>
      <c r="K10" s="563"/>
      <c r="L10" s="563"/>
      <c r="M10" s="562"/>
    </row>
    <row r="11" spans="1:13" s="11" customFormat="1" ht="16.5" thickBot="1">
      <c r="A11" s="193"/>
      <c r="B11" s="193"/>
      <c r="C11" s="194"/>
      <c r="D11" s="186" t="s">
        <v>0</v>
      </c>
      <c r="E11" s="187" t="s">
        <v>1</v>
      </c>
      <c r="F11" s="187" t="s">
        <v>2</v>
      </c>
      <c r="G11" s="187" t="s">
        <v>3</v>
      </c>
      <c r="H11" s="187" t="s">
        <v>4</v>
      </c>
      <c r="I11" s="187" t="s">
        <v>5</v>
      </c>
      <c r="J11" s="187" t="s">
        <v>8</v>
      </c>
      <c r="K11" s="187" t="s">
        <v>6</v>
      </c>
      <c r="L11" s="188" t="s">
        <v>7</v>
      </c>
      <c r="M11" s="189" t="s">
        <v>15</v>
      </c>
    </row>
    <row r="12" spans="1:13" s="11" customFormat="1" ht="16.5" thickBot="1">
      <c r="A12" s="193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s="10" customFormat="1" ht="31.5">
      <c r="A13" s="564" t="s">
        <v>99</v>
      </c>
      <c r="B13" s="565"/>
      <c r="C13" s="195" t="s">
        <v>86</v>
      </c>
      <c r="D13" s="196">
        <v>23</v>
      </c>
      <c r="E13" s="197">
        <v>220</v>
      </c>
      <c r="F13" s="197">
        <v>278</v>
      </c>
      <c r="G13" s="197">
        <v>295</v>
      </c>
      <c r="H13" s="197">
        <v>69</v>
      </c>
      <c r="I13" s="197">
        <v>480</v>
      </c>
      <c r="J13" s="197">
        <v>123</v>
      </c>
      <c r="K13" s="197">
        <v>14</v>
      </c>
      <c r="L13" s="197">
        <v>99</v>
      </c>
      <c r="M13" s="198">
        <f>SUM(D13:L13)</f>
        <v>1601</v>
      </c>
    </row>
    <row r="14" spans="1:13" s="10" customFormat="1" ht="13.5" customHeight="1" thickBot="1">
      <c r="A14" s="566"/>
      <c r="B14" s="567"/>
      <c r="C14" s="199" t="s">
        <v>25</v>
      </c>
      <c r="D14" s="200">
        <v>145130</v>
      </c>
      <c r="E14" s="200">
        <v>297078</v>
      </c>
      <c r="F14" s="200">
        <v>609147.84</v>
      </c>
      <c r="G14" s="200">
        <v>544968.42</v>
      </c>
      <c r="H14" s="200">
        <v>234534.8</v>
      </c>
      <c r="I14" s="200">
        <v>645589.58</v>
      </c>
      <c r="J14" s="200">
        <v>231004.38</v>
      </c>
      <c r="K14" s="200">
        <v>57917.79</v>
      </c>
      <c r="L14" s="200">
        <v>172856.52</v>
      </c>
      <c r="M14" s="201">
        <f>SUM(D14:L14)</f>
        <v>2938227.3299999996</v>
      </c>
    </row>
    <row r="15" spans="1:13" ht="15" customHeight="1">
      <c r="A15" s="263" t="s">
        <v>103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s="10" customFormat="1" ht="13.5" customHeight="1" thickBot="1">
      <c r="A16" s="194"/>
      <c r="B16" s="194"/>
      <c r="C16" s="194"/>
      <c r="D16" s="202"/>
      <c r="E16" s="203"/>
      <c r="F16" s="202"/>
      <c r="G16" s="204"/>
      <c r="H16" s="202"/>
      <c r="I16" s="204"/>
      <c r="J16" s="204"/>
      <c r="K16" s="202"/>
      <c r="L16" s="202"/>
      <c r="M16" s="205"/>
    </row>
    <row r="17" spans="1:13" ht="16.5" thickBot="1">
      <c r="A17" s="185"/>
      <c r="B17" s="185"/>
      <c r="C17" s="185"/>
      <c r="D17" s="186" t="s">
        <v>0</v>
      </c>
      <c r="E17" s="187" t="s">
        <v>1</v>
      </c>
      <c r="F17" s="187" t="s">
        <v>2</v>
      </c>
      <c r="G17" s="187" t="s">
        <v>3</v>
      </c>
      <c r="H17" s="187" t="s">
        <v>4</v>
      </c>
      <c r="I17" s="187" t="s">
        <v>5</v>
      </c>
      <c r="J17" s="187" t="s">
        <v>8</v>
      </c>
      <c r="K17" s="187" t="s">
        <v>6</v>
      </c>
      <c r="L17" s="188" t="s">
        <v>7</v>
      </c>
      <c r="M17" s="189" t="s">
        <v>15</v>
      </c>
    </row>
    <row r="18" spans="1:13" s="18" customFormat="1" ht="12" customHeight="1" thickBot="1">
      <c r="A18" s="206"/>
      <c r="B18" s="206"/>
      <c r="C18" s="194"/>
      <c r="D18" s="207"/>
      <c r="E18" s="202"/>
      <c r="F18" s="202"/>
      <c r="G18" s="202"/>
      <c r="H18" s="202"/>
      <c r="I18" s="202"/>
      <c r="J18" s="202"/>
      <c r="K18" s="202"/>
      <c r="L18" s="202"/>
      <c r="M18" s="205"/>
    </row>
    <row r="19" spans="1:13" s="10" customFormat="1" ht="31.5" customHeight="1" thickBot="1">
      <c r="A19" s="560" t="s">
        <v>100</v>
      </c>
      <c r="B19" s="561"/>
      <c r="C19" s="208" t="s">
        <v>29</v>
      </c>
      <c r="D19" s="209">
        <f>SUM(D20:D21)</f>
        <v>1202</v>
      </c>
      <c r="E19" s="210"/>
      <c r="F19" s="210"/>
      <c r="G19" s="210"/>
      <c r="H19" s="210"/>
      <c r="I19" s="211">
        <f>SUM(I20:I21)</f>
        <v>3796</v>
      </c>
      <c r="J19" s="210"/>
      <c r="K19" s="210"/>
      <c r="L19" s="211">
        <f>SUM(L20:L21)</f>
        <v>925</v>
      </c>
      <c r="M19" s="191">
        <f>SUM(D19:L19)</f>
        <v>5923</v>
      </c>
    </row>
    <row r="20" spans="1:13" s="10" customFormat="1" ht="15.75">
      <c r="A20" s="546" t="s">
        <v>29</v>
      </c>
      <c r="B20" s="547"/>
      <c r="C20" s="212" t="s">
        <v>9</v>
      </c>
      <c r="D20" s="229">
        <v>791</v>
      </c>
      <c r="E20" s="221"/>
      <c r="F20" s="221"/>
      <c r="G20" s="221"/>
      <c r="H20" s="221"/>
      <c r="I20" s="229">
        <v>2520</v>
      </c>
      <c r="J20" s="221"/>
      <c r="K20" s="221"/>
      <c r="L20" s="229">
        <v>648</v>
      </c>
      <c r="M20" s="213">
        <f aca="true" t="shared" si="0" ref="M20:M36">SUM(D20:L20)</f>
        <v>3959</v>
      </c>
    </row>
    <row r="21" spans="1:13" s="10" customFormat="1" ht="16.5" thickBot="1">
      <c r="A21" s="550"/>
      <c r="B21" s="551"/>
      <c r="C21" s="214" t="s">
        <v>10</v>
      </c>
      <c r="D21" s="230">
        <v>411</v>
      </c>
      <c r="E21" s="222"/>
      <c r="F21" s="222"/>
      <c r="G21" s="222"/>
      <c r="H21" s="222"/>
      <c r="I21" s="230">
        <v>1276</v>
      </c>
      <c r="J21" s="222"/>
      <c r="K21" s="222"/>
      <c r="L21" s="230">
        <v>277</v>
      </c>
      <c r="M21" s="215">
        <f t="shared" si="0"/>
        <v>1964</v>
      </c>
    </row>
    <row r="22" spans="1:13" s="10" customFormat="1" ht="15.75">
      <c r="A22" s="570" t="s">
        <v>27</v>
      </c>
      <c r="B22" s="571"/>
      <c r="C22" s="216" t="s">
        <v>9</v>
      </c>
      <c r="D22" s="231">
        <v>182</v>
      </c>
      <c r="E22" s="221"/>
      <c r="F22" s="221"/>
      <c r="G22" s="221"/>
      <c r="H22" s="221"/>
      <c r="I22" s="231">
        <v>751</v>
      </c>
      <c r="J22" s="221"/>
      <c r="K22" s="221"/>
      <c r="L22" s="231">
        <v>200</v>
      </c>
      <c r="M22" s="213">
        <f t="shared" si="0"/>
        <v>1133</v>
      </c>
    </row>
    <row r="23" spans="1:13" s="10" customFormat="1" ht="13.5" customHeight="1">
      <c r="A23" s="572"/>
      <c r="B23" s="573"/>
      <c r="C23" s="217" t="s">
        <v>10</v>
      </c>
      <c r="D23" s="232">
        <v>91</v>
      </c>
      <c r="E23" s="223"/>
      <c r="F23" s="223"/>
      <c r="G23" s="223"/>
      <c r="H23" s="223"/>
      <c r="I23" s="232">
        <v>380</v>
      </c>
      <c r="J23" s="223"/>
      <c r="K23" s="223"/>
      <c r="L23" s="232">
        <v>97</v>
      </c>
      <c r="M23" s="218">
        <f t="shared" si="0"/>
        <v>568</v>
      </c>
    </row>
    <row r="24" spans="1:13" s="10" customFormat="1" ht="13.5" customHeight="1" thickBot="1">
      <c r="A24" s="574"/>
      <c r="B24" s="575"/>
      <c r="C24" s="214" t="s">
        <v>19</v>
      </c>
      <c r="D24" s="233">
        <f>SUM(D22:D23)</f>
        <v>273</v>
      </c>
      <c r="E24" s="224"/>
      <c r="F24" s="224"/>
      <c r="G24" s="224"/>
      <c r="H24" s="224"/>
      <c r="I24" s="233">
        <f>SUM(I22:I23)</f>
        <v>1131</v>
      </c>
      <c r="J24" s="224"/>
      <c r="K24" s="224"/>
      <c r="L24" s="233">
        <f>SUM(L22:L23)</f>
        <v>297</v>
      </c>
      <c r="M24" s="192">
        <f t="shared" si="0"/>
        <v>1701</v>
      </c>
    </row>
    <row r="25" spans="1:14" s="10" customFormat="1" ht="13.5" customHeight="1">
      <c r="A25" s="546" t="s">
        <v>68</v>
      </c>
      <c r="B25" s="547"/>
      <c r="C25" s="212" t="s">
        <v>9</v>
      </c>
      <c r="D25" s="229">
        <v>427</v>
      </c>
      <c r="E25" s="221"/>
      <c r="F25" s="221"/>
      <c r="G25" s="221"/>
      <c r="H25" s="221"/>
      <c r="I25" s="229">
        <v>1173</v>
      </c>
      <c r="J25" s="221"/>
      <c r="K25" s="221"/>
      <c r="L25" s="229">
        <v>72</v>
      </c>
      <c r="M25" s="213">
        <f t="shared" si="0"/>
        <v>1672</v>
      </c>
      <c r="N25" s="17"/>
    </row>
    <row r="26" spans="1:14" s="10" customFormat="1" ht="13.5" customHeight="1">
      <c r="A26" s="548"/>
      <c r="B26" s="549"/>
      <c r="C26" s="217" t="s">
        <v>10</v>
      </c>
      <c r="D26" s="234">
        <v>201</v>
      </c>
      <c r="E26" s="225"/>
      <c r="F26" s="225"/>
      <c r="G26" s="225"/>
      <c r="H26" s="225"/>
      <c r="I26" s="234">
        <v>591</v>
      </c>
      <c r="J26" s="225"/>
      <c r="K26" s="225"/>
      <c r="L26" s="234">
        <v>31</v>
      </c>
      <c r="M26" s="218">
        <f t="shared" si="0"/>
        <v>823</v>
      </c>
      <c r="N26" s="17"/>
    </row>
    <row r="27" spans="1:14" s="10" customFormat="1" ht="13.5" customHeight="1" thickBot="1">
      <c r="A27" s="550"/>
      <c r="B27" s="551"/>
      <c r="C27" s="214" t="s">
        <v>19</v>
      </c>
      <c r="D27" s="235">
        <f>SUM(D25:D26)</f>
        <v>628</v>
      </c>
      <c r="E27" s="222"/>
      <c r="F27" s="222"/>
      <c r="G27" s="222"/>
      <c r="H27" s="222"/>
      <c r="I27" s="235">
        <f>SUM(I25:I26)</f>
        <v>1764</v>
      </c>
      <c r="J27" s="222"/>
      <c r="K27" s="222"/>
      <c r="L27" s="235">
        <f>SUM(L25:L26)</f>
        <v>103</v>
      </c>
      <c r="M27" s="192">
        <f t="shared" si="0"/>
        <v>2495</v>
      </c>
      <c r="N27" s="17"/>
    </row>
    <row r="28" spans="1:13" s="10" customFormat="1" ht="13.5" customHeight="1">
      <c r="A28" s="546" t="s">
        <v>69</v>
      </c>
      <c r="B28" s="547"/>
      <c r="C28" s="212" t="s">
        <v>9</v>
      </c>
      <c r="D28" s="229">
        <v>201</v>
      </c>
      <c r="E28" s="221"/>
      <c r="F28" s="221"/>
      <c r="G28" s="221"/>
      <c r="H28" s="221"/>
      <c r="I28" s="229">
        <v>828</v>
      </c>
      <c r="J28" s="221"/>
      <c r="K28" s="221"/>
      <c r="L28" s="229">
        <v>351</v>
      </c>
      <c r="M28" s="213">
        <f t="shared" si="0"/>
        <v>1380</v>
      </c>
    </row>
    <row r="29" spans="1:13" s="10" customFormat="1" ht="13.5" customHeight="1">
      <c r="A29" s="548"/>
      <c r="B29" s="549"/>
      <c r="C29" s="217" t="s">
        <v>10</v>
      </c>
      <c r="D29" s="234">
        <v>127</v>
      </c>
      <c r="E29" s="225"/>
      <c r="F29" s="225"/>
      <c r="G29" s="225"/>
      <c r="H29" s="225"/>
      <c r="I29" s="234">
        <v>532</v>
      </c>
      <c r="J29" s="225"/>
      <c r="K29" s="225"/>
      <c r="L29" s="234">
        <v>130</v>
      </c>
      <c r="M29" s="218">
        <f t="shared" si="0"/>
        <v>789</v>
      </c>
    </row>
    <row r="30" spans="1:13" s="10" customFormat="1" ht="13.5" customHeight="1" thickBot="1">
      <c r="A30" s="550"/>
      <c r="B30" s="551"/>
      <c r="C30" s="214" t="s">
        <v>19</v>
      </c>
      <c r="D30" s="235">
        <f>SUM(D28:D29)</f>
        <v>328</v>
      </c>
      <c r="E30" s="222"/>
      <c r="F30" s="222"/>
      <c r="G30" s="222"/>
      <c r="H30" s="222"/>
      <c r="I30" s="235">
        <f>SUM(I28:I29)</f>
        <v>1360</v>
      </c>
      <c r="J30" s="222"/>
      <c r="K30" s="222"/>
      <c r="L30" s="235">
        <f>SUM(L28:L29)</f>
        <v>481</v>
      </c>
      <c r="M30" s="192">
        <f t="shared" si="0"/>
        <v>2169</v>
      </c>
    </row>
    <row r="31" spans="1:13" s="10" customFormat="1" ht="13.5" customHeight="1">
      <c r="A31" s="546" t="s">
        <v>26</v>
      </c>
      <c r="B31" s="547"/>
      <c r="C31" s="212" t="s">
        <v>9</v>
      </c>
      <c r="D31" s="229">
        <v>27</v>
      </c>
      <c r="E31" s="221"/>
      <c r="F31" s="221"/>
      <c r="G31" s="221"/>
      <c r="H31" s="221"/>
      <c r="I31" s="229">
        <v>34</v>
      </c>
      <c r="J31" s="221"/>
      <c r="K31" s="221"/>
      <c r="L31" s="229">
        <v>25</v>
      </c>
      <c r="M31" s="213">
        <f t="shared" si="0"/>
        <v>86</v>
      </c>
    </row>
    <row r="32" spans="1:13" s="10" customFormat="1" ht="13.5" customHeight="1">
      <c r="A32" s="548"/>
      <c r="B32" s="549"/>
      <c r="C32" s="217" t="s">
        <v>10</v>
      </c>
      <c r="D32" s="236">
        <v>20</v>
      </c>
      <c r="E32" s="226"/>
      <c r="F32" s="226"/>
      <c r="G32" s="226"/>
      <c r="H32" s="226"/>
      <c r="I32" s="236">
        <v>49</v>
      </c>
      <c r="J32" s="226"/>
      <c r="K32" s="226"/>
      <c r="L32" s="236">
        <v>19</v>
      </c>
      <c r="M32" s="218">
        <f t="shared" si="0"/>
        <v>88</v>
      </c>
    </row>
    <row r="33" spans="1:13" s="10" customFormat="1" ht="13.5" customHeight="1" thickBot="1">
      <c r="A33" s="550"/>
      <c r="B33" s="551"/>
      <c r="C33" s="214" t="s">
        <v>19</v>
      </c>
      <c r="D33" s="235">
        <f>SUM(D31:D32)</f>
        <v>47</v>
      </c>
      <c r="E33" s="222"/>
      <c r="F33" s="222"/>
      <c r="G33" s="222"/>
      <c r="H33" s="222"/>
      <c r="I33" s="235">
        <f>SUM(I31:I32)</f>
        <v>83</v>
      </c>
      <c r="J33" s="222"/>
      <c r="K33" s="222"/>
      <c r="L33" s="235">
        <f>SUM(L31:L32)</f>
        <v>44</v>
      </c>
      <c r="M33" s="192">
        <f t="shared" si="0"/>
        <v>174</v>
      </c>
    </row>
    <row r="34" spans="1:13" s="10" customFormat="1" ht="13.5" customHeight="1">
      <c r="A34" s="552" t="s">
        <v>28</v>
      </c>
      <c r="B34" s="553"/>
      <c r="C34" s="219" t="s">
        <v>9</v>
      </c>
      <c r="D34" s="237">
        <v>3111</v>
      </c>
      <c r="E34" s="227"/>
      <c r="F34" s="227"/>
      <c r="G34" s="227"/>
      <c r="H34" s="228"/>
      <c r="I34" s="237">
        <v>4284</v>
      </c>
      <c r="J34" s="227"/>
      <c r="K34" s="228"/>
      <c r="L34" s="237">
        <v>1948</v>
      </c>
      <c r="M34" s="213">
        <f t="shared" si="0"/>
        <v>9343</v>
      </c>
    </row>
    <row r="35" spans="1:13" s="10" customFormat="1" ht="13.5" customHeight="1">
      <c r="A35" s="552"/>
      <c r="B35" s="553"/>
      <c r="C35" s="220" t="s">
        <v>10</v>
      </c>
      <c r="D35" s="238">
        <v>1571</v>
      </c>
      <c r="E35" s="227"/>
      <c r="F35" s="227"/>
      <c r="G35" s="227"/>
      <c r="H35" s="227"/>
      <c r="I35" s="238">
        <v>2269</v>
      </c>
      <c r="J35" s="227"/>
      <c r="K35" s="227"/>
      <c r="L35" s="238">
        <v>673</v>
      </c>
      <c r="M35" s="218">
        <f t="shared" si="0"/>
        <v>4513</v>
      </c>
    </row>
    <row r="36" spans="1:13" s="10" customFormat="1" ht="13.5" customHeight="1" thickBot="1">
      <c r="A36" s="554"/>
      <c r="B36" s="555"/>
      <c r="C36" s="214" t="s">
        <v>19</v>
      </c>
      <c r="D36" s="239">
        <f>SUM(D34:D35)</f>
        <v>4682</v>
      </c>
      <c r="E36" s="222"/>
      <c r="F36" s="222"/>
      <c r="G36" s="222"/>
      <c r="H36" s="222"/>
      <c r="I36" s="239">
        <f>SUM(I34:I35)</f>
        <v>6553</v>
      </c>
      <c r="J36" s="222"/>
      <c r="K36" s="222"/>
      <c r="L36" s="239">
        <f>SUM(L34:L35)</f>
        <v>2621</v>
      </c>
      <c r="M36" s="192">
        <f t="shared" si="0"/>
        <v>13856</v>
      </c>
    </row>
    <row r="37" ht="15">
      <c r="A37" s="174" t="s">
        <v>103</v>
      </c>
    </row>
    <row r="38" ht="12.75">
      <c r="I38" s="16"/>
    </row>
    <row r="39" ht="12.75">
      <c r="I39" s="16"/>
    </row>
    <row r="40" ht="12.75">
      <c r="I40" s="16"/>
    </row>
    <row r="41" ht="12.75">
      <c r="I41" s="15"/>
    </row>
  </sheetData>
  <sheetProtection/>
  <mergeCells count="14">
    <mergeCell ref="A22:B24"/>
    <mergeCell ref="A25:B27"/>
    <mergeCell ref="A20:B21"/>
    <mergeCell ref="A6:C6"/>
    <mergeCell ref="A7:C7"/>
    <mergeCell ref="A28:B30"/>
    <mergeCell ref="A34:B36"/>
    <mergeCell ref="A8:C8"/>
    <mergeCell ref="A1:M1"/>
    <mergeCell ref="A19:B19"/>
    <mergeCell ref="A31:B33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G43" sqref="G43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59" t="s">
        <v>101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78" t="s">
        <v>38</v>
      </c>
      <c r="B4" s="57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113" t="s">
        <v>7</v>
      </c>
      <c r="L4" s="30" t="s">
        <v>15</v>
      </c>
    </row>
    <row r="5" spans="1:12" ht="16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4" s="10" customFormat="1" ht="16.5" thickBot="1">
      <c r="A6" s="279" t="s">
        <v>60</v>
      </c>
      <c r="B6" s="265" t="s">
        <v>61</v>
      </c>
      <c r="C6" s="31">
        <f>SUM(C7:C16)</f>
        <v>2681</v>
      </c>
      <c r="D6" s="31">
        <f aca="true" t="shared" si="0" ref="D6:K6">SUM(D7:D16)</f>
        <v>7536</v>
      </c>
      <c r="E6" s="31">
        <f t="shared" si="0"/>
        <v>15350</v>
      </c>
      <c r="F6" s="31">
        <f t="shared" si="0"/>
        <v>15067</v>
      </c>
      <c r="G6" s="31">
        <f t="shared" si="0"/>
        <v>3488</v>
      </c>
      <c r="H6" s="31">
        <f t="shared" si="0"/>
        <v>11746</v>
      </c>
      <c r="I6" s="31">
        <f t="shared" si="0"/>
        <v>5030</v>
      </c>
      <c r="J6" s="31">
        <f t="shared" si="0"/>
        <v>3229</v>
      </c>
      <c r="K6" s="31">
        <f t="shared" si="0"/>
        <v>17097</v>
      </c>
      <c r="L6" s="32">
        <f>SUM(C6:K6)</f>
        <v>81224</v>
      </c>
      <c r="M6" s="11"/>
      <c r="N6" s="11"/>
    </row>
    <row r="7" spans="1:14" s="10" customFormat="1" ht="13.5" customHeight="1">
      <c r="A7" s="280" t="s">
        <v>49</v>
      </c>
      <c r="B7" s="266" t="s">
        <v>57</v>
      </c>
      <c r="C7" s="267">
        <v>0</v>
      </c>
      <c r="D7" s="268">
        <v>10</v>
      </c>
      <c r="E7" s="268">
        <v>11</v>
      </c>
      <c r="F7" s="268">
        <v>8</v>
      </c>
      <c r="G7" s="268">
        <v>0</v>
      </c>
      <c r="H7" s="268">
        <v>14</v>
      </c>
      <c r="I7" s="268">
        <v>5</v>
      </c>
      <c r="J7" s="268">
        <v>3</v>
      </c>
      <c r="K7" s="268">
        <v>157</v>
      </c>
      <c r="L7" s="32">
        <f aca="true" t="shared" si="1" ref="L7:L16">SUM(C7:K7)</f>
        <v>208</v>
      </c>
      <c r="M7" s="11"/>
      <c r="N7" s="11"/>
    </row>
    <row r="8" spans="1:14" s="10" customFormat="1" ht="13.5" customHeight="1">
      <c r="A8" s="281" t="s">
        <v>50</v>
      </c>
      <c r="B8" s="269" t="s">
        <v>58</v>
      </c>
      <c r="C8" s="270">
        <v>0</v>
      </c>
      <c r="D8" s="271">
        <v>19</v>
      </c>
      <c r="E8" s="271">
        <v>0</v>
      </c>
      <c r="F8" s="271">
        <v>27</v>
      </c>
      <c r="G8" s="271">
        <v>21</v>
      </c>
      <c r="H8" s="271">
        <v>45</v>
      </c>
      <c r="I8" s="271">
        <v>42</v>
      </c>
      <c r="J8" s="271">
        <v>23</v>
      </c>
      <c r="K8" s="271">
        <v>133</v>
      </c>
      <c r="L8" s="43">
        <f t="shared" si="1"/>
        <v>310</v>
      </c>
      <c r="M8" s="11"/>
      <c r="N8" s="11"/>
    </row>
    <row r="9" spans="1:14" s="10" customFormat="1" ht="13.5" customHeight="1">
      <c r="A9" s="281" t="s">
        <v>51</v>
      </c>
      <c r="B9" s="269" t="s">
        <v>59</v>
      </c>
      <c r="C9" s="270">
        <v>440</v>
      </c>
      <c r="D9" s="271">
        <v>1615</v>
      </c>
      <c r="E9" s="271">
        <v>2734</v>
      </c>
      <c r="F9" s="271">
        <v>2613</v>
      </c>
      <c r="G9" s="271">
        <v>450</v>
      </c>
      <c r="H9" s="271">
        <v>2284</v>
      </c>
      <c r="I9" s="271">
        <v>734</v>
      </c>
      <c r="J9" s="271">
        <v>874</v>
      </c>
      <c r="K9" s="271">
        <v>2800</v>
      </c>
      <c r="L9" s="43">
        <f t="shared" si="1"/>
        <v>14544</v>
      </c>
      <c r="M9" s="11"/>
      <c r="N9" s="11"/>
    </row>
    <row r="10" spans="1:14" s="10" customFormat="1" ht="13.5" customHeight="1">
      <c r="A10" s="281" t="s">
        <v>52</v>
      </c>
      <c r="B10" s="269" t="s">
        <v>62</v>
      </c>
      <c r="C10" s="270">
        <v>0</v>
      </c>
      <c r="D10" s="271">
        <v>4</v>
      </c>
      <c r="E10" s="271">
        <v>1</v>
      </c>
      <c r="F10" s="271">
        <v>50</v>
      </c>
      <c r="G10" s="271">
        <v>12</v>
      </c>
      <c r="H10" s="271">
        <v>45</v>
      </c>
      <c r="I10" s="271">
        <v>69</v>
      </c>
      <c r="J10" s="271">
        <v>2</v>
      </c>
      <c r="K10" s="271">
        <v>126</v>
      </c>
      <c r="L10" s="43">
        <f t="shared" si="1"/>
        <v>309</v>
      </c>
      <c r="M10" s="11"/>
      <c r="N10" s="11"/>
    </row>
    <row r="11" spans="1:14" s="10" customFormat="1" ht="13.5" customHeight="1">
      <c r="A11" s="281" t="s">
        <v>53</v>
      </c>
      <c r="B11" s="269" t="s">
        <v>63</v>
      </c>
      <c r="C11" s="270">
        <v>0</v>
      </c>
      <c r="D11" s="271">
        <v>4</v>
      </c>
      <c r="E11" s="271">
        <v>0</v>
      </c>
      <c r="F11" s="271">
        <v>8</v>
      </c>
      <c r="G11" s="271">
        <v>0</v>
      </c>
      <c r="H11" s="271">
        <v>5</v>
      </c>
      <c r="I11" s="271">
        <v>0</v>
      </c>
      <c r="J11" s="271">
        <v>0</v>
      </c>
      <c r="K11" s="271">
        <v>10</v>
      </c>
      <c r="L11" s="43">
        <f t="shared" si="1"/>
        <v>27</v>
      </c>
      <c r="M11" s="11"/>
      <c r="N11" s="11"/>
    </row>
    <row r="12" spans="1:14" s="10" customFormat="1" ht="13.5" customHeight="1">
      <c r="A12" s="281" t="s">
        <v>54</v>
      </c>
      <c r="B12" s="269" t="s">
        <v>64</v>
      </c>
      <c r="C12" s="270">
        <v>1373</v>
      </c>
      <c r="D12" s="271">
        <v>4137</v>
      </c>
      <c r="E12" s="271">
        <v>8206</v>
      </c>
      <c r="F12" s="271">
        <v>8752</v>
      </c>
      <c r="G12" s="271">
        <v>2013</v>
      </c>
      <c r="H12" s="271">
        <v>6533</v>
      </c>
      <c r="I12" s="271">
        <v>2875</v>
      </c>
      <c r="J12" s="271">
        <v>1842</v>
      </c>
      <c r="K12" s="271">
        <v>9348</v>
      </c>
      <c r="L12" s="43">
        <f t="shared" si="1"/>
        <v>45079</v>
      </c>
      <c r="M12" s="11"/>
      <c r="N12" s="11"/>
    </row>
    <row r="13" spans="1:14" s="10" customFormat="1" ht="13.5" customHeight="1">
      <c r="A13" s="281" t="s">
        <v>55</v>
      </c>
      <c r="B13" s="269" t="s">
        <v>65</v>
      </c>
      <c r="C13" s="270">
        <v>868</v>
      </c>
      <c r="D13" s="271">
        <v>1717</v>
      </c>
      <c r="E13" s="271">
        <v>4357</v>
      </c>
      <c r="F13" s="271">
        <v>3605</v>
      </c>
      <c r="G13" s="271">
        <v>991</v>
      </c>
      <c r="H13" s="271">
        <v>2488</v>
      </c>
      <c r="I13" s="271">
        <v>1305</v>
      </c>
      <c r="J13" s="271">
        <v>479</v>
      </c>
      <c r="K13" s="271">
        <v>4498</v>
      </c>
      <c r="L13" s="43">
        <f t="shared" si="1"/>
        <v>20308</v>
      </c>
      <c r="M13" s="11"/>
      <c r="N13" s="11"/>
    </row>
    <row r="14" spans="1:14" s="10" customFormat="1" ht="13.5" customHeight="1">
      <c r="A14" s="281" t="s">
        <v>56</v>
      </c>
      <c r="B14" s="269" t="s">
        <v>66</v>
      </c>
      <c r="C14" s="270">
        <v>0</v>
      </c>
      <c r="D14" s="271">
        <v>0</v>
      </c>
      <c r="E14" s="271">
        <v>0</v>
      </c>
      <c r="F14" s="271">
        <v>0</v>
      </c>
      <c r="G14" s="271">
        <v>1</v>
      </c>
      <c r="H14" s="271">
        <v>1</v>
      </c>
      <c r="I14" s="271">
        <v>0</v>
      </c>
      <c r="J14" s="271">
        <v>5</v>
      </c>
      <c r="K14" s="271">
        <v>7</v>
      </c>
      <c r="L14" s="43">
        <f t="shared" si="1"/>
        <v>14</v>
      </c>
      <c r="M14" s="11"/>
      <c r="N14" s="11"/>
    </row>
    <row r="15" spans="1:14" s="10" customFormat="1" ht="13.5" customHeight="1">
      <c r="A15" s="281" t="s">
        <v>95</v>
      </c>
      <c r="B15" s="278" t="s">
        <v>96</v>
      </c>
      <c r="C15" s="272">
        <v>0</v>
      </c>
      <c r="D15" s="273">
        <v>23</v>
      </c>
      <c r="E15" s="273">
        <v>33</v>
      </c>
      <c r="F15" s="273">
        <v>2</v>
      </c>
      <c r="G15" s="273">
        <v>0</v>
      </c>
      <c r="H15" s="273">
        <v>0</v>
      </c>
      <c r="I15" s="273">
        <v>0</v>
      </c>
      <c r="J15" s="273">
        <v>0</v>
      </c>
      <c r="K15" s="273">
        <v>6</v>
      </c>
      <c r="L15" s="274">
        <f t="shared" si="1"/>
        <v>64</v>
      </c>
      <c r="M15" s="11"/>
      <c r="N15" s="11"/>
    </row>
    <row r="16" spans="1:14" s="10" customFormat="1" ht="13.5" customHeight="1" thickBot="1">
      <c r="A16" s="282" t="s">
        <v>37</v>
      </c>
      <c r="B16" s="275" t="s">
        <v>67</v>
      </c>
      <c r="C16" s="276">
        <v>0</v>
      </c>
      <c r="D16" s="277">
        <v>7</v>
      </c>
      <c r="E16" s="277">
        <v>8</v>
      </c>
      <c r="F16" s="277">
        <v>2</v>
      </c>
      <c r="G16" s="277">
        <v>0</v>
      </c>
      <c r="H16" s="277">
        <v>331</v>
      </c>
      <c r="I16" s="277">
        <v>0</v>
      </c>
      <c r="J16" s="277">
        <v>1</v>
      </c>
      <c r="K16" s="277">
        <v>12</v>
      </c>
      <c r="L16" s="80">
        <f t="shared" si="1"/>
        <v>361</v>
      </c>
      <c r="M16" s="11"/>
      <c r="N16" s="11"/>
    </row>
    <row r="17" ht="15">
      <c r="A17" s="264" t="s">
        <v>103</v>
      </c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2015-06-22T15:25:04Z</cp:lastPrinted>
  <dcterms:created xsi:type="dcterms:W3CDTF">2008-05-07T12:20:43Z</dcterms:created>
  <dcterms:modified xsi:type="dcterms:W3CDTF">2015-07-14T09:55:49Z</dcterms:modified>
  <cp:category/>
  <cp:version/>
  <cp:contentType/>
  <cp:contentStatus/>
</cp:coreProperties>
</file>