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Arbeitswelt'!$A$1:$M$74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<sst xmlns="http://schemas.openxmlformats.org/spreadsheetml/2006/main" count="370" uniqueCount="134">
  <si>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</si>
  <si>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</si>
  <si>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</si>
  <si>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</si>
  <si>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</si>
  <si>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</si>
  <si>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</si>
  <si>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</si>
  <si>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</si>
  <si>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</si>
  <si>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</si>
  <si>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</si>
  <si>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</si>
  <si>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</si>
  <si>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</si>
  <si>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</si>
  <si>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</si>
  <si>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</si>
  <si>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</si>
  <si>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</si>
  <si>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</si>
  <si>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</si>
  <si>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</si>
  <si>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</si>
  <si>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</si>
  <si>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</si>
  <si>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</si>
  <si>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</si>
  <si>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</si>
  <si>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</si>
  <si>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</si>
  <si>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</si>
  <si>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</si>
  <si>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</si>
  <si>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</si>
  <si>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</si>
  <si>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</si>
  <si>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</si>
  <si>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</si>
  <si>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</si>
  <si>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</si>
  <si>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</si>
  <si>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</si>
  <si>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</si>
  <si>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</si>
  <si>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</si>
  <si>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</si>
  <si>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</si>
  <si>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</si>
  <si>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</si>
  <si>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</si>
  <si>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</si>
  <si>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</si>
  <si>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</si>
  <si>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</si>
  <si>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</si>
  <si>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</si>
  <si>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</si>
  <si>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</si>
  <si>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</si>
  <si>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</si>
  <si>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</si>
  <si>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</si>
  <si>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</si>
  <si>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</si>
  <si>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</si>
  <si>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</si>
  <si>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</si>
  <si>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</si>
  <si>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</si>
  <si>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</si>
  <si>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</si>
  <si>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</si>
  <si>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</si>
  <si>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</si>
  <si>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</si>
  <si>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</si>
  <si>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</si>
  <si>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</si>
  <si>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</si>
  <si>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</si>
  <si>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</si>
  <si>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</si>
  <si>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</si>
  <si>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</si>
  <si>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</si>
  <si>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</si>
  <si>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</si>
  <si>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</si>
  <si>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</si>
  <si>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</si>
  <si>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</si>
  <si>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</si>
  <si>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</si>
  <si>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</si>
  <si>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</si>
  <si>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</si>
  <si>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</si>
  <si>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</si>
  <si>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</si>
  <si>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</si>
  <si>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</si>
  <si>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Teilnahmen</t>
  </si>
  <si>
    <t>Ausgaben in EUR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</si>
  <si>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</si>
  <si>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</si>
  <si>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</si>
  <si>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</si>
  <si>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</si>
  <si>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</si>
  <si>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</si>
  <si>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</si>
  <si>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</si>
  <si>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</si>
  <si>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BEHINDERUNG UND ARBEITSWELT 2021</t>
  </si>
  <si>
    <t>FÖRDERUNGEN 2021</t>
  </si>
  <si>
    <r>
      <t xml:space="preserve">Begünstigte Behinderte
</t>
    </r>
    <r>
      <rPr>
        <sz val="11.5"/>
        <rFont val="Calibri"/>
        <family val="2"/>
      </rPr>
      <t>zum 31.12.2021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</si>
  <si>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2020</t>
    </r>
  </si>
  <si>
    <r>
      <t xml:space="preserve">Pflichtstellen
</t>
    </r>
    <r>
      <rPr>
        <sz val="11.5"/>
        <rFont val="Calibri"/>
        <family val="2"/>
      </rPr>
      <t>Zahlen aus der Vor-schreibungsperiode 2020</t>
    </r>
  </si>
  <si>
    <r>
      <t xml:space="preserve">Beschäftig-ungsstand
</t>
    </r>
    <r>
      <rPr>
        <sz val="11.5"/>
        <rFont val="Calibri"/>
        <family val="2"/>
      </rPr>
      <t>zum 31.12.2021</t>
    </r>
  </si>
  <si>
    <t>Kündigungsverfahren 2021</t>
  </si>
  <si>
    <t>NEBA Projekte 2021</t>
  </si>
  <si>
    <t>BEHINDERTENGLEICHSTELLUNG &amp; BARRIEREFREIHEIT 2021</t>
  </si>
  <si>
    <t>Schlichtungsverfahren 2021</t>
  </si>
  <si>
    <t>abgeschlossene Schlichtungsverfahren 2021</t>
  </si>
  <si>
    <t>RENTEN UND ENTSCHÄDIGUNGEN 2021</t>
  </si>
  <si>
    <t>PFLEGEUNTERSTÜTZUNGEN 2021</t>
  </si>
  <si>
    <t>BERATUNG UND SERVICE 2021</t>
  </si>
  <si>
    <t>neu ausgestellte Behindertenpässe 2021</t>
  </si>
  <si>
    <t>ausgestellte Parkausweise 2021</t>
  </si>
  <si>
    <t>SACHVERSTÄNDIGENGUTACHTEN 2021</t>
  </si>
  <si>
    <t>Quelle Sozialministeriumservice/WABA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</si>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</sst>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_-* #,##0.0_-;\-* #,##0.0_-;_-* &quot;-&quot;??_-;_-@_-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alibri"/>
      <family val="0"/>
    </font>
    <font>
      <b/>
      <sz val="11.5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1.5"/>
      <color indexed="63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.5"/>
      <color indexed="63"/>
      <name val="Corbel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  <font>
      <sz val="11.5"/>
      <color rgb="FF454545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/>
    </xf>
    <xf numFmtId="3" fontId="5" fillId="35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horizontal="right" vertical="center" wrapText="1"/>
    </xf>
    <xf numFmtId="10" fontId="4" fillId="0" borderId="28" xfId="0" applyNumberFormat="1" applyFont="1" applyBorder="1" applyAlignment="1">
      <alignment vertical="center" wrapText="1"/>
    </xf>
    <xf numFmtId="10" fontId="4" fillId="35" borderId="21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horizontal="right" vertical="top" wrapText="1"/>
    </xf>
    <xf numFmtId="3" fontId="4" fillId="0" borderId="26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20" xfId="0" applyNumberFormat="1" applyFont="1" applyBorder="1" applyAlignment="1">
      <alignment horizontal="right" vertical="top" wrapText="1"/>
    </xf>
    <xf numFmtId="10" fontId="4" fillId="0" borderId="28" xfId="0" applyNumberFormat="1" applyFont="1" applyBorder="1" applyAlignment="1">
      <alignment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18" xfId="0" applyNumberFormat="1" applyFont="1" applyFill="1" applyBorder="1" applyAlignment="1">
      <alignment horizontal="right" vertical="center" wrapText="1"/>
    </xf>
    <xf numFmtId="3" fontId="6" fillId="37" borderId="19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3" fontId="6" fillId="37" borderId="24" xfId="0" applyNumberFormat="1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7" borderId="24" xfId="0" applyNumberFormat="1" applyFont="1" applyFill="1" applyBorder="1" applyAlignment="1">
      <alignment horizontal="right" vertical="center" wrapText="1"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3" xfId="0" applyNumberFormat="1" applyFont="1" applyBorder="1" applyAlignment="1">
      <alignment horizontal="right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0" borderId="51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186" fontId="5" fillId="35" borderId="5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0" fontId="4" fillId="0" borderId="59" xfId="0" applyFont="1" applyBorder="1" applyAlignment="1">
      <alignment/>
    </xf>
    <xf numFmtId="0" fontId="4" fillId="0" borderId="59" xfId="0" applyFont="1" applyFill="1" applyBorder="1" applyAlignment="1">
      <alignment vertical="center" wrapText="1"/>
    </xf>
    <xf numFmtId="4" fontId="4" fillId="0" borderId="59" xfId="0" applyNumberFormat="1" applyFont="1" applyFill="1" applyBorder="1" applyAlignment="1">
      <alignment horizontal="right" vertical="center"/>
    </xf>
    <xf numFmtId="4" fontId="5" fillId="0" borderId="5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vertical="center"/>
    </xf>
    <xf numFmtId="0" fontId="5" fillId="35" borderId="53" xfId="0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62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9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39" borderId="46" xfId="0" applyFont="1" applyFill="1" applyBorder="1" applyAlignment="1">
      <alignment horizontal="right" vertical="center"/>
    </xf>
    <xf numFmtId="1" fontId="4" fillId="39" borderId="46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4" fillId="34" borderId="5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5" fillId="0" borderId="70" xfId="0" applyNumberFormat="1" applyFont="1" applyFill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38" xfId="0" applyNumberFormat="1" applyFont="1" applyBorder="1" applyAlignment="1">
      <alignment/>
    </xf>
    <xf numFmtId="3" fontId="60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3" xfId="0" applyNumberFormat="1" applyFont="1" applyFill="1" applyBorder="1" applyAlignment="1">
      <alignment horizontal="right" vertical="center" wrapText="1"/>
    </xf>
    <xf numFmtId="0" fontId="4" fillId="0" borderId="51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4" xfId="0" applyNumberFormat="1" applyFont="1" applyFill="1" applyBorder="1" applyAlignment="1">
      <alignment horizontal="right" vertical="center" wrapText="1"/>
    </xf>
    <xf numFmtId="3" fontId="5" fillId="35" borderId="71" xfId="0" applyNumberFormat="1" applyFont="1" applyFill="1" applyBorder="1" applyAlignment="1">
      <alignment horizontal="right" vertical="center"/>
    </xf>
    <xf numFmtId="0" fontId="4" fillId="0" borderId="7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8" xfId="0" applyNumberFormat="1" applyFont="1" applyFill="1" applyBorder="1" applyAlignment="1">
      <alignment horizontal="right" vertical="center"/>
    </xf>
    <xf numFmtId="0" fontId="4" fillId="36" borderId="21" xfId="0" applyFont="1" applyFill="1" applyBorder="1" applyAlignment="1">
      <alignment vertical="center"/>
    </xf>
    <xf numFmtId="0" fontId="4" fillId="36" borderId="21" xfId="0" applyFont="1" applyFill="1" applyBorder="1" applyAlignment="1">
      <alignment horizontal="right" vertical="center"/>
    </xf>
    <xf numFmtId="3" fontId="60" fillId="0" borderId="18" xfId="0" applyNumberFormat="1" applyFont="1" applyBorder="1" applyAlignment="1">
      <alignment vertical="center"/>
    </xf>
    <xf numFmtId="3" fontId="60" fillId="0" borderId="19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0" fillId="0" borderId="24" xfId="55" applyNumberFormat="1" applyFont="1" applyFill="1" applyBorder="1" applyAlignment="1">
      <alignment horizontal="right" wrapText="1"/>
      <protection/>
    </xf>
    <xf numFmtId="3" fontId="60" fillId="0" borderId="55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0" fillId="0" borderId="38" xfId="0" applyNumberFormat="1" applyFont="1" applyBorder="1" applyAlignment="1">
      <alignment vertical="center"/>
    </xf>
    <xf numFmtId="3" fontId="60" fillId="0" borderId="39" xfId="55" applyNumberFormat="1" applyFont="1" applyFill="1" applyBorder="1" applyAlignment="1">
      <alignment horizontal="right" wrapText="1"/>
      <protection/>
    </xf>
    <xf numFmtId="3" fontId="60" fillId="0" borderId="25" xfId="55" applyNumberFormat="1" applyFont="1" applyFill="1" applyBorder="1" applyAlignment="1">
      <alignment horizontal="right" wrapText="1"/>
      <protection/>
    </xf>
    <xf numFmtId="0" fontId="4" fillId="36" borderId="7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0" fontId="4" fillId="37" borderId="43" xfId="0" applyFont="1" applyFill="1" applyBorder="1" applyAlignment="1">
      <alignment horizontal="right" vertical="center" wrapText="1"/>
    </xf>
    <xf numFmtId="3" fontId="4" fillId="37" borderId="46" xfId="0" applyNumberFormat="1" applyFont="1" applyFill="1" applyBorder="1" applyAlignment="1">
      <alignment horizontal="right" vertical="center" wrapText="1"/>
    </xf>
    <xf numFmtId="0" fontId="4" fillId="37" borderId="47" xfId="0" applyFont="1" applyFill="1" applyBorder="1" applyAlignment="1">
      <alignment horizontal="right"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51" xfId="0" applyNumberFormat="1" applyFont="1" applyFill="1" applyBorder="1" applyAlignment="1">
      <alignment horizontal="right" vertical="center"/>
    </xf>
    <xf numFmtId="182" fontId="4" fillId="0" borderId="19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right" vertical="center" wrapText="1"/>
    </xf>
    <xf numFmtId="187" fontId="4" fillId="0" borderId="70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3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1" xfId="0" applyNumberFormat="1" applyFont="1" applyFill="1" applyBorder="1" applyAlignment="1">
      <alignment horizontal="right" vertical="center"/>
    </xf>
    <xf numFmtId="201" fontId="4" fillId="40" borderId="63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201" fontId="4" fillId="39" borderId="38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3" fontId="60" fillId="0" borderId="24" xfId="0" applyNumberFormat="1" applyFont="1" applyBorder="1" applyAlignment="1">
      <alignment vertical="center"/>
    </xf>
    <xf numFmtId="3" fontId="60" fillId="0" borderId="46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1" fillId="0" borderId="39" xfId="0" applyNumberFormat="1" applyFont="1" applyBorder="1" applyAlignment="1">
      <alignment vertical="center"/>
    </xf>
    <xf numFmtId="3" fontId="5" fillId="35" borderId="63" xfId="0" applyNumberFormat="1" applyFont="1" applyFill="1" applyBorder="1" applyAlignment="1">
      <alignment horizontal="right" vertical="center"/>
    </xf>
    <xf numFmtId="3" fontId="62" fillId="0" borderId="24" xfId="0" applyNumberFormat="1" applyFont="1" applyBorder="1" applyAlignment="1">
      <alignment horizontal="right" vertical="top"/>
    </xf>
    <xf numFmtId="3" fontId="60" fillId="0" borderId="46" xfId="0" applyNumberFormat="1" applyFont="1" applyBorder="1" applyAlignment="1">
      <alignment/>
    </xf>
    <xf numFmtId="3" fontId="60" fillId="0" borderId="14" xfId="0" applyNumberFormat="1" applyFont="1" applyBorder="1" applyAlignment="1">
      <alignment vertical="center"/>
    </xf>
    <xf numFmtId="3" fontId="60" fillId="0" borderId="23" xfId="0" applyNumberFormat="1" applyFont="1" applyBorder="1" applyAlignment="1">
      <alignment vertical="center"/>
    </xf>
    <xf numFmtId="3" fontId="61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0" fillId="0" borderId="14" xfId="0" applyNumberFormat="1" applyFont="1" applyBorder="1" applyAlignment="1">
      <alignment/>
    </xf>
    <xf numFmtId="3" fontId="62" fillId="0" borderId="23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0" fontId="4" fillId="39" borderId="26" xfId="0" applyFont="1" applyFill="1" applyBorder="1" applyAlignment="1">
      <alignment horizontal="right" vertical="center" wrapText="1"/>
    </xf>
    <xf numFmtId="201" fontId="4" fillId="39" borderId="36" xfId="0" applyNumberFormat="1" applyFont="1" applyFill="1" applyBorder="1" applyAlignment="1">
      <alignment horizontal="right" vertical="center"/>
    </xf>
    <xf numFmtId="201" fontId="5" fillId="35" borderId="13" xfId="0" applyNumberFormat="1" applyFont="1" applyFill="1" applyBorder="1" applyAlignment="1">
      <alignment horizontal="right" vertical="center"/>
    </xf>
    <xf numFmtId="201" fontId="4" fillId="0" borderId="38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194" fontId="6" fillId="37" borderId="23" xfId="47" applyNumberFormat="1" applyFont="1" applyFill="1" applyBorder="1" applyAlignment="1">
      <alignment horizontal="right" vertical="center" wrapText="1"/>
    </xf>
    <xf numFmtId="194" fontId="6" fillId="37" borderId="24" xfId="47" applyNumberFormat="1" applyFont="1" applyFill="1" applyBorder="1" applyAlignment="1">
      <alignment horizontal="right" vertical="center" wrapText="1"/>
    </xf>
    <xf numFmtId="194" fontId="4" fillId="37" borderId="24" xfId="47" applyNumberFormat="1" applyFont="1" applyFill="1" applyBorder="1" applyAlignment="1">
      <alignment horizontal="right" vertical="center" wrapText="1"/>
    </xf>
    <xf numFmtId="0" fontId="5" fillId="36" borderId="74" xfId="0" applyFont="1" applyFill="1" applyBorder="1" applyAlignment="1">
      <alignment vertical="center" wrapText="1"/>
    </xf>
    <xf numFmtId="0" fontId="5" fillId="36" borderId="70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3" xfId="0" applyFont="1" applyFill="1" applyBorder="1" applyAlignment="1">
      <alignment vertical="center" wrapText="1"/>
    </xf>
    <xf numFmtId="0" fontId="4" fillId="36" borderId="51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2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2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5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5" borderId="71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62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2" xfId="0" applyNumberFormat="1" applyFont="1" applyFill="1" applyBorder="1" applyAlignment="1">
      <alignment horizontal="right" vertical="center" wrapText="1"/>
    </xf>
    <xf numFmtId="0" fontId="63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5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3" fontId="5" fillId="34" borderId="26" xfId="0" applyNumberFormat="1" applyFont="1" applyFill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0" borderId="20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4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9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4" fillId="6" borderId="26" xfId="0" applyNumberFormat="1" applyFont="1" applyFill="1" applyBorder="1" applyAlignment="1">
      <alignment horizontal="right" vertical="center"/>
    </xf>
    <xf numFmtId="3" fontId="4" fillId="6" borderId="14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5" xfId="0" applyNumberFormat="1" applyFont="1" applyFill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3" fontId="4" fillId="6" borderId="24" xfId="0" applyNumberFormat="1" applyFont="1" applyFill="1" applyBorder="1" applyAlignment="1">
      <alignment horizontal="right" vertical="center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2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0" borderId="5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vertical="center"/>
    </xf>
    <xf numFmtId="0" fontId="4" fillId="36" borderId="28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3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60" xfId="0" applyFont="1" applyBorder="1" applyAlignment="1">
      <alignment horizontal="center"/>
    </xf>
    <xf numFmtId="0" fontId="4" fillId="36" borderId="60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3" xfId="0" applyFont="1" applyFill="1" applyBorder="1" applyAlignment="1">
      <alignment horizontal="left" vertical="center"/>
    </xf>
    <xf numFmtId="0" fontId="4" fillId="36" borderId="60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5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2" xfId="0" applyFont="1" applyFill="1" applyBorder="1" applyAlignment="1">
      <alignment vertical="center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4" xfId="0" applyFont="1" applyFill="1" applyBorder="1" applyAlignment="1">
      <alignment vertical="center" wrapText="1"/>
    </xf>
    <xf numFmtId="0" fontId="4" fillId="35" borderId="54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1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3" xfId="0" applyFont="1" applyBorder="1" applyAlignment="1">
      <alignment/>
    </xf>
    <xf numFmtId="0" fontId="4" fillId="34" borderId="72" xfId="0" applyFont="1" applyFill="1" applyBorder="1" applyAlignment="1">
      <alignment vertical="center"/>
    </xf>
    <xf numFmtId="186" fontId="4" fillId="0" borderId="59" xfId="0" applyNumberFormat="1" applyFont="1" applyFill="1" applyBorder="1" applyAlignment="1">
      <alignment horizontal="left" vertical="center"/>
    </xf>
    <xf numFmtId="0" fontId="5" fillId="35" borderId="7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1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3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right" vertical="center"/>
    </xf>
    <xf numFmtId="201" fontId="4" fillId="39" borderId="39" xfId="0" applyNumberFormat="1" applyFont="1" applyFill="1" applyBorder="1" applyAlignment="1">
      <alignment horizontal="center" vertical="center"/>
    </xf>
    <xf numFmtId="201" fontId="4" fillId="39" borderId="36" xfId="0" applyNumberFormat="1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left" wrapText="1"/>
    </xf>
    <xf numFmtId="3" fontId="60" fillId="0" borderId="46" xfId="0" applyNumberFormat="1" applyFont="1" applyBorder="1" applyAlignment="1">
      <alignment horizontal="right"/>
    </xf>
    <xf numFmtId="3" fontId="60" fillId="0" borderId="26" xfId="0" applyNumberFormat="1" applyFont="1" applyBorder="1" applyAlignment="1">
      <alignment horizontal="right"/>
    </xf>
    <xf numFmtId="3" fontId="60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3" xfId="0" applyFont="1" applyFill="1" applyBorder="1" applyAlignment="1">
      <alignment horizontal="left" vertical="center" wrapText="1"/>
    </xf>
    <xf numFmtId="3" fontId="60" fillId="0" borderId="24" xfId="0" applyNumberFormat="1" applyFont="1" applyBorder="1" applyAlignment="1">
      <alignment horizontal="right" vertical="center"/>
    </xf>
    <xf numFmtId="3" fontId="61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3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0" fillId="0" borderId="24" xfId="0" applyNumberFormat="1" applyFont="1" applyBorder="1" applyAlignment="1">
      <alignment horizontal="right"/>
    </xf>
    <xf numFmtId="3" fontId="60" fillId="0" borderId="28" xfId="0" applyNumberFormat="1" applyFont="1" applyBorder="1" applyAlignment="1">
      <alignment horizontal="right"/>
    </xf>
    <xf numFmtId="3" fontId="60" fillId="0" borderId="39" xfId="0" applyNumberFormat="1" applyFont="1" applyBorder="1" applyAlignment="1">
      <alignment horizontal="right"/>
    </xf>
    <xf numFmtId="3" fontId="60" fillId="0" borderId="36" xfId="0" applyNumberFormat="1" applyFont="1" applyBorder="1" applyAlignment="1">
      <alignment horizontal="right"/>
    </xf>
    <xf numFmtId="0" fontId="4" fillId="35" borderId="53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186" fontId="64" fillId="0" borderId="10" xfId="0" applyNumberFormat="1" applyFont="1" applyFill="1" applyBorder="1" applyAlignment="1">
      <alignment vertical="center"/>
    </xf>
    <xf numFmtId="186" fontId="64" fillId="0" borderId="11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 wrapText="1"/>
    </xf>
    <xf numFmtId="186" fontId="4" fillId="0" borderId="52" xfId="0" applyNumberFormat="1" applyFont="1" applyFill="1" applyBorder="1" applyAlignment="1">
      <alignment vertical="center" wrapText="1"/>
    </xf>
    <xf numFmtId="187" fontId="4" fillId="0" borderId="35" xfId="0" applyNumberFormat="1" applyFont="1" applyFill="1" applyBorder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8778329"/>
        <c:axId val="59242914"/>
      </c:bar3DChart>
      <c:catAx>
        <c:axId val="5877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242914"/>
        <c:crosses val="autoZero"/>
        <c:auto val="1"/>
        <c:lblOffset val="100"/>
        <c:tickLblSkip val="1"/>
        <c:noMultiLvlLbl val="0"/>
      </c:catAx>
      <c:valAx>
        <c:axId val="59242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7783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2021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4387311"/>
        <c:axId val="19723752"/>
      </c:bar3DChart>
      <c:catAx>
        <c:axId val="54387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23752"/>
        <c:crosses val="autoZero"/>
        <c:auto val="1"/>
        <c:lblOffset val="100"/>
        <c:tickLblSkip val="1"/>
        <c:noMultiLvlLbl val="0"/>
      </c:catAx>
      <c:valAx>
        <c:axId val="1972375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873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424179"/>
        <c:axId val="33946700"/>
      </c:bar3DChart>
      <c:catAx>
        <c:axId val="6342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3946700"/>
        <c:crosses val="autoZero"/>
        <c:auto val="1"/>
        <c:lblOffset val="100"/>
        <c:tickLblSkip val="1"/>
        <c:noMultiLvlLbl val="0"/>
      </c:catAx>
      <c:valAx>
        <c:axId val="33946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424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084845"/>
        <c:axId val="65328150"/>
      </c:bar3DChart>
      <c:catAx>
        <c:axId val="37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328150"/>
        <c:crosses val="autoZero"/>
        <c:auto val="1"/>
        <c:lblOffset val="100"/>
        <c:tickLblSkip val="1"/>
        <c:noMultiLvlLbl val="0"/>
      </c:catAx>
      <c:valAx>
        <c:axId val="6532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084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082439"/>
        <c:axId val="57088768"/>
      </c:bar3DChart>
      <c:catAx>
        <c:axId val="5108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7088768"/>
        <c:crosses val="autoZero"/>
        <c:auto val="1"/>
        <c:lblOffset val="100"/>
        <c:tickLblSkip val="1"/>
        <c:noMultiLvlLbl val="0"/>
      </c:catAx>
      <c:valAx>
        <c:axId val="57088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0824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036865"/>
        <c:axId val="60787466"/>
      </c:bar3DChart>
      <c:catAx>
        <c:axId val="4403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787466"/>
        <c:crosses val="autoZero"/>
        <c:auto val="1"/>
        <c:lblOffset val="100"/>
        <c:tickLblSkip val="1"/>
        <c:noMultiLvlLbl val="0"/>
      </c:catAx>
      <c:valAx>
        <c:axId val="60787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4036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216283"/>
        <c:axId val="24837684"/>
      </c:bar3DChart>
      <c:catAx>
        <c:axId val="1021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24837684"/>
        <c:crosses val="autoZero"/>
        <c:auto val="1"/>
        <c:lblOffset val="100"/>
        <c:tickLblSkip val="1"/>
        <c:noMultiLvlLbl val="0"/>
      </c:catAx>
      <c:valAx>
        <c:axId val="24837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216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2021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2021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2021 -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2212565"/>
        <c:axId val="65695358"/>
      </c:bar3DChart>
      <c:catAx>
        <c:axId val="222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65695358"/>
        <c:crosses val="autoZero"/>
        <c:auto val="1"/>
        <c:lblOffset val="100"/>
        <c:tickLblSkip val="1"/>
        <c:noMultiLvlLbl val="0"/>
      </c:catAx>
      <c:valAx>
        <c:axId val="6569535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22125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1315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1276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13154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12763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13154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12763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85" zoomScaleNormal="85" workbookViewId="0" topLeftCell="A1">
      <selection activeCell="C54" sqref="C54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4" width="14.28125" style="3" bestFit="1" customWidth="1"/>
    <col min="5" max="5" width="17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4.2812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6" t="s">
        <v>114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81" t="s">
        <v>7</v>
      </c>
      <c r="L4" s="382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69" t="s">
        <v>116</v>
      </c>
      <c r="B6" s="370"/>
      <c r="C6" s="12">
        <v>4384</v>
      </c>
      <c r="D6" s="12">
        <v>12610</v>
      </c>
      <c r="E6" s="12">
        <v>23839</v>
      </c>
      <c r="F6" s="12">
        <v>21447</v>
      </c>
      <c r="G6" s="12">
        <v>5913</v>
      </c>
      <c r="H6" s="12">
        <v>23282</v>
      </c>
      <c r="I6" s="12">
        <v>10464</v>
      </c>
      <c r="J6" s="12">
        <v>6324</v>
      </c>
      <c r="K6" s="383">
        <v>17508</v>
      </c>
      <c r="L6" s="384"/>
      <c r="M6" s="13">
        <f>SUM(C6:K6)</f>
        <v>125771</v>
      </c>
    </row>
    <row r="7" spans="1:13" ht="21.75" customHeight="1" thickBot="1">
      <c r="A7" s="371"/>
      <c r="B7" s="372"/>
      <c r="C7" s="14">
        <f>SUM(C6/M6)</f>
        <v>0.034857002011592496</v>
      </c>
      <c r="D7" s="14">
        <f>SUM(D6/M6)</f>
        <v>0.10026158653425671</v>
      </c>
      <c r="E7" s="14">
        <f>SUM(E6/M6)</f>
        <v>0.18954289939652225</v>
      </c>
      <c r="F7" s="14">
        <f>SUM(F6/M6)</f>
        <v>0.17052420669311685</v>
      </c>
      <c r="G7" s="14">
        <f>SUM(G6/M6)</f>
        <v>0.04701401753981443</v>
      </c>
      <c r="H7" s="14">
        <f>SUM(H6/M6)</f>
        <v>0.18511421551868076</v>
      </c>
      <c r="I7" s="14">
        <f>SUM(I6/M6)</f>
        <v>0.08319882961891056</v>
      </c>
      <c r="J7" s="14">
        <f>SUM(J6/M6)</f>
        <v>0.05028186147840122</v>
      </c>
      <c r="K7" s="347">
        <f>SUM(K6/M6)</f>
        <v>0.1392053812087047</v>
      </c>
      <c r="L7" s="348"/>
      <c r="M7" s="15">
        <f>SUM(C7:K7)</f>
        <v>1</v>
      </c>
    </row>
    <row r="8" spans="1:13" ht="15">
      <c r="A8" s="373" t="s">
        <v>9</v>
      </c>
      <c r="B8" s="374"/>
      <c r="C8" s="16">
        <v>2398</v>
      </c>
      <c r="D8" s="17">
        <v>6884</v>
      </c>
      <c r="E8" s="17">
        <v>13200</v>
      </c>
      <c r="F8" s="17">
        <v>12973</v>
      </c>
      <c r="G8" s="17">
        <v>3311</v>
      </c>
      <c r="H8" s="17">
        <v>12853</v>
      </c>
      <c r="I8" s="17">
        <v>6017</v>
      </c>
      <c r="J8" s="17">
        <v>3789</v>
      </c>
      <c r="K8" s="349">
        <v>9156</v>
      </c>
      <c r="L8" s="350"/>
      <c r="M8" s="19">
        <f>SUM(C8:K8)</f>
        <v>70581</v>
      </c>
    </row>
    <row r="9" spans="1:13" ht="15">
      <c r="A9" s="353" t="s">
        <v>13</v>
      </c>
      <c r="B9" s="354"/>
      <c r="C9" s="20">
        <f>SUM(C8/C6)</f>
        <v>0.5469890510948905</v>
      </c>
      <c r="D9" s="21">
        <f aca="true" t="shared" si="0" ref="D9:J9">SUM(D8/D6)</f>
        <v>0.5459159397303727</v>
      </c>
      <c r="E9" s="21">
        <f t="shared" si="0"/>
        <v>0.5537145014472084</v>
      </c>
      <c r="F9" s="21">
        <f t="shared" si="0"/>
        <v>0.6048864643073624</v>
      </c>
      <c r="G9" s="21">
        <f t="shared" si="0"/>
        <v>0.5599526467106376</v>
      </c>
      <c r="H9" s="21">
        <f t="shared" si="0"/>
        <v>0.552057383386307</v>
      </c>
      <c r="I9" s="21">
        <f t="shared" si="0"/>
        <v>0.5750191131498471</v>
      </c>
      <c r="J9" s="21">
        <f t="shared" si="0"/>
        <v>0.599146110056926</v>
      </c>
      <c r="K9" s="385">
        <f>SUM(K8/K6)</f>
        <v>0.522960932145305</v>
      </c>
      <c r="L9" s="386"/>
      <c r="M9" s="22">
        <f>SUM(M8/M6)</f>
        <v>0.5611866010447559</v>
      </c>
    </row>
    <row r="10" spans="1:13" ht="15">
      <c r="A10" s="353" t="s">
        <v>10</v>
      </c>
      <c r="B10" s="354"/>
      <c r="C10" s="23">
        <v>1986</v>
      </c>
      <c r="D10" s="24">
        <v>5726</v>
      </c>
      <c r="E10" s="24">
        <v>10639</v>
      </c>
      <c r="F10" s="24">
        <v>8474</v>
      </c>
      <c r="G10" s="24">
        <v>2602</v>
      </c>
      <c r="H10" s="24">
        <v>10429</v>
      </c>
      <c r="I10" s="24">
        <v>4447</v>
      </c>
      <c r="J10" s="24">
        <v>2535</v>
      </c>
      <c r="K10" s="351">
        <v>8352</v>
      </c>
      <c r="L10" s="352"/>
      <c r="M10" s="26">
        <f>SUM(C10:K10)</f>
        <v>55190</v>
      </c>
    </row>
    <row r="11" spans="1:13" ht="15.75" thickBot="1">
      <c r="A11" s="379" t="s">
        <v>13</v>
      </c>
      <c r="B11" s="380"/>
      <c r="C11" s="27">
        <f>SUM(C10/C6)</f>
        <v>0.4530109489051095</v>
      </c>
      <c r="D11" s="28">
        <f aca="true" t="shared" si="1" ref="D11:K11">SUM(D10/D6)</f>
        <v>0.4540840602696273</v>
      </c>
      <c r="E11" s="28">
        <f t="shared" si="1"/>
        <v>0.44628549855279165</v>
      </c>
      <c r="F11" s="28">
        <f t="shared" si="1"/>
        <v>0.3951135356926377</v>
      </c>
      <c r="G11" s="28">
        <f t="shared" si="1"/>
        <v>0.4400473532893624</v>
      </c>
      <c r="H11" s="28">
        <f t="shared" si="1"/>
        <v>0.447942616613693</v>
      </c>
      <c r="I11" s="28">
        <f t="shared" si="1"/>
        <v>0.4249808868501529</v>
      </c>
      <c r="J11" s="28">
        <f t="shared" si="1"/>
        <v>0.400853889943074</v>
      </c>
      <c r="K11" s="377">
        <f t="shared" si="1"/>
        <v>0.477039067854695</v>
      </c>
      <c r="L11" s="378"/>
      <c r="M11" s="15">
        <f>SUM(M10/M6)</f>
        <v>0.43881339895524407</v>
      </c>
    </row>
    <row r="12" spans="1:13" s="11" customFormat="1" ht="15" customHeight="1">
      <c r="A12" s="29" t="s">
        <v>64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s="11" customFormat="1" ht="15" customHeight="1" thickBot="1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1" customFormat="1" ht="15" customHeight="1" thickBot="1">
      <c r="A14" s="29"/>
      <c r="B14" s="30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2" t="s">
        <v>7</v>
      </c>
      <c r="L14" s="32" t="s">
        <v>78</v>
      </c>
      <c r="M14" s="8" t="s">
        <v>14</v>
      </c>
    </row>
    <row r="15" spans="1:13" ht="10.5" customHeight="1" thickBot="1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</row>
    <row r="16" spans="1:13" ht="63.75" customHeight="1" thickBot="1">
      <c r="A16" s="337" t="s">
        <v>117</v>
      </c>
      <c r="B16" s="338"/>
      <c r="C16" s="34">
        <f>SUM(C17+C19)</f>
        <v>578</v>
      </c>
      <c r="D16" s="35">
        <f aca="true" t="shared" si="2" ref="D16:J16">SUM(D17+D19)</f>
        <v>1074</v>
      </c>
      <c r="E16" s="35">
        <f t="shared" si="2"/>
        <v>3025</v>
      </c>
      <c r="F16" s="35">
        <f t="shared" si="2"/>
        <v>3452</v>
      </c>
      <c r="G16" s="35">
        <f t="shared" si="2"/>
        <v>1719</v>
      </c>
      <c r="H16" s="35">
        <f t="shared" si="2"/>
        <v>2650</v>
      </c>
      <c r="I16" s="35">
        <f t="shared" si="2"/>
        <v>2113</v>
      </c>
      <c r="J16" s="35">
        <f t="shared" si="2"/>
        <v>1016</v>
      </c>
      <c r="K16" s="36">
        <f>SUM(K17+K19)</f>
        <v>4658</v>
      </c>
      <c r="L16" s="36">
        <f>SUM(L17+L19)</f>
        <v>189</v>
      </c>
      <c r="M16" s="37">
        <f>SUM(C16:L16)</f>
        <v>20474</v>
      </c>
    </row>
    <row r="17" spans="1:13" s="41" customFormat="1" ht="30" customHeight="1">
      <c r="A17" s="375" t="s">
        <v>15</v>
      </c>
      <c r="B17" s="376"/>
      <c r="C17" s="38">
        <v>128</v>
      </c>
      <c r="D17" s="39">
        <v>346</v>
      </c>
      <c r="E17" s="39">
        <v>683</v>
      </c>
      <c r="F17" s="39">
        <v>950</v>
      </c>
      <c r="G17" s="39">
        <v>295</v>
      </c>
      <c r="H17" s="39">
        <v>758</v>
      </c>
      <c r="I17" s="39">
        <v>469</v>
      </c>
      <c r="J17" s="39">
        <v>290</v>
      </c>
      <c r="K17" s="40">
        <v>650</v>
      </c>
      <c r="L17" s="40">
        <v>24</v>
      </c>
      <c r="M17" s="13">
        <f>SUM(C17:L17)</f>
        <v>4593</v>
      </c>
    </row>
    <row r="18" spans="1:13" ht="15">
      <c r="A18" s="391" t="s">
        <v>16</v>
      </c>
      <c r="B18" s="392"/>
      <c r="C18" s="42">
        <f>SUM(C17/C16)</f>
        <v>0.22145328719723184</v>
      </c>
      <c r="D18" s="43">
        <f>SUM(D17/D16)</f>
        <v>0.3221601489757914</v>
      </c>
      <c r="E18" s="43">
        <f aca="true" t="shared" si="3" ref="E18:K18">SUM(E17/E16)</f>
        <v>0.22578512396694214</v>
      </c>
      <c r="F18" s="43">
        <f t="shared" si="3"/>
        <v>0.27520278099652373</v>
      </c>
      <c r="G18" s="43">
        <f t="shared" si="3"/>
        <v>0.17161140197789412</v>
      </c>
      <c r="H18" s="43">
        <f t="shared" si="3"/>
        <v>0.2860377358490566</v>
      </c>
      <c r="I18" s="43">
        <f t="shared" si="3"/>
        <v>0.22195929957406532</v>
      </c>
      <c r="J18" s="43">
        <f t="shared" si="3"/>
        <v>0.2854330708661417</v>
      </c>
      <c r="K18" s="44">
        <f t="shared" si="3"/>
        <v>0.1395448690425075</v>
      </c>
      <c r="L18" s="44">
        <f>SUM(L17/L16)</f>
        <v>0.12698412698412698</v>
      </c>
      <c r="M18" s="45">
        <f>SUM(M17/M16)</f>
        <v>0.22433330077171046</v>
      </c>
    </row>
    <row r="19" spans="1:13" s="41" customFormat="1" ht="27.75" customHeight="1">
      <c r="A19" s="408" t="s">
        <v>17</v>
      </c>
      <c r="B19" s="409"/>
      <c r="C19" s="46">
        <v>450</v>
      </c>
      <c r="D19" s="47">
        <v>728</v>
      </c>
      <c r="E19" s="48">
        <v>2342</v>
      </c>
      <c r="F19" s="48">
        <v>2502</v>
      </c>
      <c r="G19" s="48">
        <v>1424</v>
      </c>
      <c r="H19" s="48">
        <v>1892</v>
      </c>
      <c r="I19" s="48">
        <v>1644</v>
      </c>
      <c r="J19" s="47">
        <v>726</v>
      </c>
      <c r="K19" s="49">
        <v>4008</v>
      </c>
      <c r="L19" s="49">
        <v>165</v>
      </c>
      <c r="M19" s="26">
        <f>SUM(C19:L19)</f>
        <v>15881</v>
      </c>
    </row>
    <row r="20" spans="1:13" ht="15">
      <c r="A20" s="391" t="s">
        <v>16</v>
      </c>
      <c r="B20" s="392"/>
      <c r="C20" s="42">
        <f>SUM(C19/C16)</f>
        <v>0.7785467128027682</v>
      </c>
      <c r="D20" s="43">
        <f aca="true" t="shared" si="4" ref="D20:K20">SUM(D19/D16)</f>
        <v>0.6778398510242085</v>
      </c>
      <c r="E20" s="43">
        <f t="shared" si="4"/>
        <v>0.7742148760330578</v>
      </c>
      <c r="F20" s="43">
        <f t="shared" si="4"/>
        <v>0.7247972190034763</v>
      </c>
      <c r="G20" s="43">
        <f t="shared" si="4"/>
        <v>0.8283885980221058</v>
      </c>
      <c r="H20" s="43">
        <f t="shared" si="4"/>
        <v>0.7139622641509434</v>
      </c>
      <c r="I20" s="43">
        <f t="shared" si="4"/>
        <v>0.7780407004259347</v>
      </c>
      <c r="J20" s="43">
        <f t="shared" si="4"/>
        <v>0.7145669291338582</v>
      </c>
      <c r="K20" s="44">
        <f t="shared" si="4"/>
        <v>0.8604551309574925</v>
      </c>
      <c r="L20" s="44">
        <f>SUM(L19/L16)</f>
        <v>0.873015873015873</v>
      </c>
      <c r="M20" s="22">
        <f>SUM(M19/M16)</f>
        <v>0.7756666992282896</v>
      </c>
    </row>
    <row r="21" spans="1:13" ht="27.75" customHeight="1" thickBot="1">
      <c r="A21" s="395" t="s">
        <v>56</v>
      </c>
      <c r="B21" s="396"/>
      <c r="C21" s="123">
        <v>2539429</v>
      </c>
      <c r="D21" s="124">
        <v>5209189</v>
      </c>
      <c r="E21" s="124">
        <v>22790878</v>
      </c>
      <c r="F21" s="124">
        <v>26428127</v>
      </c>
      <c r="G21" s="124">
        <v>14951647</v>
      </c>
      <c r="H21" s="124">
        <v>16143973</v>
      </c>
      <c r="I21" s="124">
        <v>11176166</v>
      </c>
      <c r="J21" s="124">
        <v>7263616</v>
      </c>
      <c r="K21" s="125">
        <v>50609151</v>
      </c>
      <c r="L21" s="125">
        <v>1996031</v>
      </c>
      <c r="M21" s="126">
        <f>SUM(C21:L21)</f>
        <v>159108207</v>
      </c>
    </row>
    <row r="22" spans="1:13" s="11" customFormat="1" ht="15" customHeight="1">
      <c r="A22" s="29" t="s">
        <v>65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10.5" customHeight="1" thickBot="1">
      <c r="A23" s="403"/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</row>
    <row r="24" spans="1:13" ht="45" customHeight="1" thickBot="1">
      <c r="A24" s="337" t="s">
        <v>118</v>
      </c>
      <c r="B24" s="338"/>
      <c r="C24" s="54">
        <f>SUM(C25+C27)</f>
        <v>1638</v>
      </c>
      <c r="D24" s="55">
        <f aca="true" t="shared" si="5" ref="D24:K24">SUM(D25+D27)</f>
        <v>4228</v>
      </c>
      <c r="E24" s="55">
        <f t="shared" si="5"/>
        <v>13681</v>
      </c>
      <c r="F24" s="55">
        <f t="shared" si="5"/>
        <v>17299</v>
      </c>
      <c r="G24" s="55">
        <f t="shared" si="5"/>
        <v>7174</v>
      </c>
      <c r="H24" s="55">
        <f t="shared" si="5"/>
        <v>11169</v>
      </c>
      <c r="I24" s="55">
        <f t="shared" si="5"/>
        <v>6837</v>
      </c>
      <c r="J24" s="56">
        <f t="shared" si="5"/>
        <v>3913</v>
      </c>
      <c r="K24" s="57">
        <f t="shared" si="5"/>
        <v>34911</v>
      </c>
      <c r="L24" s="57">
        <f>SUM(L25+L27)</f>
        <v>641</v>
      </c>
      <c r="M24" s="37">
        <f>SUM(C24:L24)</f>
        <v>101491</v>
      </c>
    </row>
    <row r="25" spans="1:13" ht="15">
      <c r="A25" s="416" t="s">
        <v>18</v>
      </c>
      <c r="B25" s="417"/>
      <c r="C25" s="59">
        <v>954</v>
      </c>
      <c r="D25" s="60">
        <v>2848</v>
      </c>
      <c r="E25" s="60">
        <v>8190</v>
      </c>
      <c r="F25" s="60">
        <v>10850</v>
      </c>
      <c r="G25" s="60">
        <v>3589</v>
      </c>
      <c r="H25" s="60">
        <v>7169</v>
      </c>
      <c r="I25" s="60">
        <v>4025</v>
      </c>
      <c r="J25" s="60">
        <v>2204</v>
      </c>
      <c r="K25" s="61">
        <v>23081</v>
      </c>
      <c r="L25" s="61">
        <v>164</v>
      </c>
      <c r="M25" s="13">
        <f>SUM(C25:L25)</f>
        <v>63074</v>
      </c>
    </row>
    <row r="26" spans="1:13" ht="15">
      <c r="A26" s="398" t="s">
        <v>16</v>
      </c>
      <c r="B26" s="354"/>
      <c r="C26" s="63">
        <f>SUM(C25/C24)</f>
        <v>0.5824175824175825</v>
      </c>
      <c r="D26" s="64">
        <f aca="true" t="shared" si="6" ref="D26:K26">SUM(D25/D24)</f>
        <v>0.67360454115421</v>
      </c>
      <c r="E26" s="64">
        <f t="shared" si="6"/>
        <v>0.598640450259484</v>
      </c>
      <c r="F26" s="64">
        <f t="shared" si="6"/>
        <v>0.627203884617608</v>
      </c>
      <c r="G26" s="64">
        <f t="shared" si="6"/>
        <v>0.5002787844995819</v>
      </c>
      <c r="H26" s="64">
        <f t="shared" si="6"/>
        <v>0.6418658787716</v>
      </c>
      <c r="I26" s="64">
        <f t="shared" si="6"/>
        <v>0.5887084978791868</v>
      </c>
      <c r="J26" s="64">
        <f t="shared" si="6"/>
        <v>0.5632507027855865</v>
      </c>
      <c r="K26" s="65">
        <f t="shared" si="6"/>
        <v>0.6611383231646186</v>
      </c>
      <c r="L26" s="65">
        <f>SUM(L25/L24)</f>
        <v>0.25585023400936036</v>
      </c>
      <c r="M26" s="22">
        <f>SUM(M25/M24)</f>
        <v>0.6214738252652945</v>
      </c>
    </row>
    <row r="27" spans="1:13" ht="15">
      <c r="A27" s="398" t="s">
        <v>19</v>
      </c>
      <c r="B27" s="354"/>
      <c r="C27" s="59">
        <v>684</v>
      </c>
      <c r="D27" s="66">
        <v>1380</v>
      </c>
      <c r="E27" s="66">
        <v>5491</v>
      </c>
      <c r="F27" s="66">
        <v>6449</v>
      </c>
      <c r="G27" s="66">
        <v>3585</v>
      </c>
      <c r="H27" s="66">
        <v>4000</v>
      </c>
      <c r="I27" s="66">
        <v>2812</v>
      </c>
      <c r="J27" s="66">
        <v>1709</v>
      </c>
      <c r="K27" s="67">
        <v>11830</v>
      </c>
      <c r="L27" s="67">
        <v>477</v>
      </c>
      <c r="M27" s="26">
        <f>SUM(C27:L27)</f>
        <v>38417</v>
      </c>
    </row>
    <row r="28" spans="1:13" ht="15.75" thickBot="1">
      <c r="A28" s="401" t="s">
        <v>16</v>
      </c>
      <c r="B28" s="402"/>
      <c r="C28" s="68">
        <f>SUM(C27/C24)</f>
        <v>0.4175824175824176</v>
      </c>
      <c r="D28" s="69">
        <f aca="true" t="shared" si="7" ref="D28:K28">SUM(D27/D24)</f>
        <v>0.32639545884578997</v>
      </c>
      <c r="E28" s="69">
        <f t="shared" si="7"/>
        <v>0.401359549740516</v>
      </c>
      <c r="F28" s="69">
        <f t="shared" si="7"/>
        <v>0.37279611538239205</v>
      </c>
      <c r="G28" s="69">
        <f t="shared" si="7"/>
        <v>0.4997212155004182</v>
      </c>
      <c r="H28" s="69">
        <f t="shared" si="7"/>
        <v>0.35813412122840005</v>
      </c>
      <c r="I28" s="69">
        <f t="shared" si="7"/>
        <v>0.4112915021208132</v>
      </c>
      <c r="J28" s="69">
        <f t="shared" si="7"/>
        <v>0.43674929721441347</v>
      </c>
      <c r="K28" s="70">
        <f t="shared" si="7"/>
        <v>0.3388616768353814</v>
      </c>
      <c r="L28" s="70">
        <f>SUM(L27/L24)</f>
        <v>0.7441497659906396</v>
      </c>
      <c r="M28" s="71">
        <f>SUM(M27/M24)</f>
        <v>0.37852617473470557</v>
      </c>
    </row>
    <row r="29" spans="1:13" s="11" customFormat="1" ht="15" customHeight="1">
      <c r="A29" s="29" t="s">
        <v>65</v>
      </c>
      <c r="B29" s="30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31"/>
    </row>
    <row r="30" spans="1:13" s="11" customFormat="1" ht="15" customHeight="1" thickBot="1">
      <c r="A30" s="29"/>
      <c r="B30" s="30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1"/>
    </row>
    <row r="31" spans="1:13" s="11" customFormat="1" ht="15" customHeight="1" thickBot="1">
      <c r="A31" s="29"/>
      <c r="B31" s="30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81" t="s">
        <v>7</v>
      </c>
      <c r="L31" s="382"/>
      <c r="M31" s="8" t="s">
        <v>14</v>
      </c>
    </row>
    <row r="32" spans="1:13" ht="10.5" customHeight="1" thickBot="1">
      <c r="A32" s="33"/>
      <c r="B32" s="3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15">
      <c r="A33" s="355" t="s">
        <v>119</v>
      </c>
      <c r="B33" s="75" t="s">
        <v>53</v>
      </c>
      <c r="C33" s="76">
        <v>2227</v>
      </c>
      <c r="D33" s="76">
        <v>5420</v>
      </c>
      <c r="E33" s="76">
        <v>12641</v>
      </c>
      <c r="F33" s="76">
        <v>11826</v>
      </c>
      <c r="G33" s="76">
        <v>3305</v>
      </c>
      <c r="H33" s="76">
        <v>11373</v>
      </c>
      <c r="I33" s="76">
        <v>5579</v>
      </c>
      <c r="J33" s="76">
        <v>2818</v>
      </c>
      <c r="K33" s="389">
        <v>8486</v>
      </c>
      <c r="L33" s="390"/>
      <c r="M33" s="13">
        <f>SUM(C33:K33)</f>
        <v>63675</v>
      </c>
    </row>
    <row r="34" spans="1:13" ht="15.75" thickBot="1">
      <c r="A34" s="410"/>
      <c r="B34" s="77" t="s">
        <v>16</v>
      </c>
      <c r="C34" s="78">
        <f>SUM(C33/C45)</f>
        <v>0.5079835766423357</v>
      </c>
      <c r="D34" s="79">
        <f aca="true" t="shared" si="8" ref="D34:I34">SUM(D33/D45)</f>
        <v>0.42981760507533706</v>
      </c>
      <c r="E34" s="79">
        <f t="shared" si="8"/>
        <v>0.5302655312722849</v>
      </c>
      <c r="F34" s="79">
        <f t="shared" si="8"/>
        <v>0.5514057910197231</v>
      </c>
      <c r="G34" s="79">
        <f t="shared" si="8"/>
        <v>0.5589379333671571</v>
      </c>
      <c r="H34" s="79">
        <f t="shared" si="8"/>
        <v>0.48848896142943043</v>
      </c>
      <c r="I34" s="79">
        <f t="shared" si="8"/>
        <v>0.5331613149847095</v>
      </c>
      <c r="J34" s="79">
        <f>SUM(J33/J45)</f>
        <v>0.44560404807084125</v>
      </c>
      <c r="K34" s="412">
        <f>SUM(K33/K45)</f>
        <v>0.48469271190313</v>
      </c>
      <c r="L34" s="413"/>
      <c r="M34" s="80">
        <f>SUM(M33/M45)</f>
        <v>0.5062772817263121</v>
      </c>
    </row>
    <row r="35" spans="1:13" ht="15">
      <c r="A35" s="410"/>
      <c r="B35" s="81" t="s">
        <v>9</v>
      </c>
      <c r="C35" s="82">
        <v>1224</v>
      </c>
      <c r="D35" s="83">
        <v>3019</v>
      </c>
      <c r="E35" s="83">
        <v>7029</v>
      </c>
      <c r="F35" s="83">
        <v>7301</v>
      </c>
      <c r="G35" s="83">
        <v>1895</v>
      </c>
      <c r="H35" s="83">
        <v>6321</v>
      </c>
      <c r="I35" s="83">
        <v>3200</v>
      </c>
      <c r="J35" s="83">
        <v>1800</v>
      </c>
      <c r="K35" s="406">
        <v>4523</v>
      </c>
      <c r="L35" s="407"/>
      <c r="M35" s="84">
        <f>SUM(C35:K35)</f>
        <v>36312</v>
      </c>
    </row>
    <row r="36" spans="1:13" ht="15">
      <c r="A36" s="410"/>
      <c r="B36" s="85" t="s">
        <v>16</v>
      </c>
      <c r="C36" s="284">
        <f>SUM(C35/C33)</f>
        <v>0.549618320610687</v>
      </c>
      <c r="D36" s="285">
        <f aca="true" t="shared" si="9" ref="D36:I36">SUM(D35/D33)</f>
        <v>0.5570110701107011</v>
      </c>
      <c r="E36" s="285">
        <f t="shared" si="9"/>
        <v>0.5560477810299818</v>
      </c>
      <c r="F36" s="285">
        <f t="shared" si="9"/>
        <v>0.617368510062574</v>
      </c>
      <c r="G36" s="285">
        <f t="shared" si="9"/>
        <v>0.573373676248109</v>
      </c>
      <c r="H36" s="285">
        <f t="shared" si="9"/>
        <v>0.5557900290160908</v>
      </c>
      <c r="I36" s="285">
        <f t="shared" si="9"/>
        <v>0.5735794945330704</v>
      </c>
      <c r="J36" s="285">
        <f>SUM(J35/J33)</f>
        <v>0.63875088715401</v>
      </c>
      <c r="K36" s="397">
        <f>SUM(K35/K33)</f>
        <v>0.5329955220362951</v>
      </c>
      <c r="L36" s="397"/>
      <c r="M36" s="86">
        <f>SUM(M35/M33)</f>
        <v>0.5702709069493522</v>
      </c>
    </row>
    <row r="37" spans="1:13" ht="15">
      <c r="A37" s="410"/>
      <c r="B37" s="85" t="s">
        <v>10</v>
      </c>
      <c r="C37" s="332">
        <v>1003</v>
      </c>
      <c r="D37" s="87">
        <v>2401</v>
      </c>
      <c r="E37" s="87">
        <v>5612</v>
      </c>
      <c r="F37" s="87">
        <v>4525</v>
      </c>
      <c r="G37" s="87">
        <v>1410</v>
      </c>
      <c r="H37" s="87">
        <v>5052</v>
      </c>
      <c r="I37" s="87">
        <v>2379</v>
      </c>
      <c r="J37" s="333">
        <v>1018</v>
      </c>
      <c r="K37" s="415">
        <v>3963</v>
      </c>
      <c r="L37" s="415"/>
      <c r="M37" s="88">
        <f>SUM(C37:K37)</f>
        <v>27363</v>
      </c>
    </row>
    <row r="38" spans="1:13" ht="15.75" thickBot="1">
      <c r="A38" s="410"/>
      <c r="B38" s="89" t="s">
        <v>16</v>
      </c>
      <c r="C38" s="286">
        <f>SUM(C37/C33)</f>
        <v>0.45038167938931295</v>
      </c>
      <c r="D38" s="287">
        <f aca="true" t="shared" si="10" ref="D38:I38">SUM(D37/D33)</f>
        <v>0.4429889298892989</v>
      </c>
      <c r="E38" s="287">
        <f t="shared" si="10"/>
        <v>0.4439522189700182</v>
      </c>
      <c r="F38" s="287">
        <f t="shared" si="10"/>
        <v>0.382631489937426</v>
      </c>
      <c r="G38" s="287">
        <f t="shared" si="10"/>
        <v>0.4266263237518911</v>
      </c>
      <c r="H38" s="287">
        <f t="shared" si="10"/>
        <v>0.44420997098390924</v>
      </c>
      <c r="I38" s="287">
        <f t="shared" si="10"/>
        <v>0.42642050546692956</v>
      </c>
      <c r="J38" s="287">
        <f>SUM(J37/J33)</f>
        <v>0.36124911284599004</v>
      </c>
      <c r="K38" s="387">
        <f>SUM(K37/K33)</f>
        <v>0.4670044779637049</v>
      </c>
      <c r="L38" s="388"/>
      <c r="M38" s="90">
        <f>SUM(M37/M33)</f>
        <v>0.4297290930506478</v>
      </c>
    </row>
    <row r="39" spans="1:13" ht="30">
      <c r="A39" s="410"/>
      <c r="B39" s="91" t="s">
        <v>54</v>
      </c>
      <c r="C39" s="92">
        <v>2157</v>
      </c>
      <c r="D39" s="76">
        <v>7190</v>
      </c>
      <c r="E39" s="76">
        <v>11198</v>
      </c>
      <c r="F39" s="76">
        <v>9621</v>
      </c>
      <c r="G39" s="76">
        <v>2608</v>
      </c>
      <c r="H39" s="76">
        <v>11909</v>
      </c>
      <c r="I39" s="76">
        <v>4885</v>
      </c>
      <c r="J39" s="76">
        <v>3506</v>
      </c>
      <c r="K39" s="389">
        <v>9022</v>
      </c>
      <c r="L39" s="414"/>
      <c r="M39" s="13">
        <f>SUM(C39:K39)</f>
        <v>62096</v>
      </c>
    </row>
    <row r="40" spans="1:13" ht="15.75" thickBot="1">
      <c r="A40" s="410"/>
      <c r="B40" s="93" t="s">
        <v>16</v>
      </c>
      <c r="C40" s="278">
        <f>SUM(C39/C45)</f>
        <v>0.4920164233576642</v>
      </c>
      <c r="D40" s="279">
        <f aca="true" t="shared" si="11" ref="D40:I40">SUM(D39/D45)</f>
        <v>0.5701823949246629</v>
      </c>
      <c r="E40" s="279">
        <f t="shared" si="11"/>
        <v>0.46973446872771507</v>
      </c>
      <c r="F40" s="279">
        <f t="shared" si="11"/>
        <v>0.44859420898027697</v>
      </c>
      <c r="G40" s="279">
        <f t="shared" si="11"/>
        <v>0.44106206663284286</v>
      </c>
      <c r="H40" s="279">
        <f t="shared" si="11"/>
        <v>0.5115110385705696</v>
      </c>
      <c r="I40" s="279">
        <f t="shared" si="11"/>
        <v>0.4668386850152905</v>
      </c>
      <c r="J40" s="279">
        <f>SUM(J39/J45)</f>
        <v>0.5543959519291588</v>
      </c>
      <c r="K40" s="404">
        <f>SUM(K39/K45)</f>
        <v>0.51530728809687</v>
      </c>
      <c r="L40" s="405"/>
      <c r="M40" s="280">
        <f>SUM(M39/M45)</f>
        <v>0.4937227182736879</v>
      </c>
    </row>
    <row r="41" spans="1:13" ht="15">
      <c r="A41" s="410"/>
      <c r="B41" s="94" t="s">
        <v>9</v>
      </c>
      <c r="C41" s="281">
        <v>1174</v>
      </c>
      <c r="D41" s="282">
        <v>3865</v>
      </c>
      <c r="E41" s="282">
        <v>6171</v>
      </c>
      <c r="F41" s="282">
        <v>5672</v>
      </c>
      <c r="G41" s="282">
        <v>1416</v>
      </c>
      <c r="H41" s="282">
        <v>6532</v>
      </c>
      <c r="I41" s="282">
        <v>2817</v>
      </c>
      <c r="J41" s="282">
        <v>1989</v>
      </c>
      <c r="K41" s="420">
        <v>4633</v>
      </c>
      <c r="L41" s="421"/>
      <c r="M41" s="196">
        <f>SUM(C41:K41)</f>
        <v>34269</v>
      </c>
    </row>
    <row r="42" spans="1:13" ht="15">
      <c r="A42" s="410"/>
      <c r="B42" s="275" t="s">
        <v>16</v>
      </c>
      <c r="C42" s="288">
        <f>SUM(C41/C39)</f>
        <v>0.5442744552619379</v>
      </c>
      <c r="D42" s="289">
        <f aca="true" t="shared" si="12" ref="D42:I42">SUM(D41/D39)</f>
        <v>0.5375521557719054</v>
      </c>
      <c r="E42" s="289">
        <f t="shared" si="12"/>
        <v>0.5510805500982319</v>
      </c>
      <c r="F42" s="289">
        <f t="shared" si="12"/>
        <v>0.5895437064754183</v>
      </c>
      <c r="G42" s="289">
        <f t="shared" si="12"/>
        <v>0.5429447852760736</v>
      </c>
      <c r="H42" s="289">
        <f t="shared" si="12"/>
        <v>0.5484927365857755</v>
      </c>
      <c r="I42" s="289">
        <f t="shared" si="12"/>
        <v>0.5766632548618219</v>
      </c>
      <c r="J42" s="289">
        <f>SUM(J41/J39)</f>
        <v>0.567313177410154</v>
      </c>
      <c r="K42" s="422">
        <f>K41/K39</f>
        <v>0.5135225005542008</v>
      </c>
      <c r="L42" s="423"/>
      <c r="M42" s="86">
        <f>SUM(M41/M39)</f>
        <v>0.5518712960577171</v>
      </c>
    </row>
    <row r="43" spans="1:13" ht="15">
      <c r="A43" s="410"/>
      <c r="B43" s="95" t="s">
        <v>10</v>
      </c>
      <c r="C43" s="283">
        <v>983</v>
      </c>
      <c r="D43" s="96">
        <v>3325</v>
      </c>
      <c r="E43" s="96">
        <v>5027</v>
      </c>
      <c r="F43" s="96">
        <v>3949</v>
      </c>
      <c r="G43" s="334">
        <v>1192</v>
      </c>
      <c r="H43" s="96">
        <v>5377</v>
      </c>
      <c r="I43" s="96">
        <v>2068</v>
      </c>
      <c r="J43" s="96">
        <v>1517</v>
      </c>
      <c r="K43" s="424">
        <v>4389</v>
      </c>
      <c r="L43" s="425"/>
      <c r="M43" s="88">
        <f>SUM(C43:K43)</f>
        <v>27827</v>
      </c>
    </row>
    <row r="44" spans="1:13" ht="15.75" thickBot="1">
      <c r="A44" s="410"/>
      <c r="B44" s="276" t="s">
        <v>16</v>
      </c>
      <c r="C44" s="288">
        <f>SUM(C43/C39)</f>
        <v>0.45572554473806215</v>
      </c>
      <c r="D44" s="289">
        <f aca="true" t="shared" si="13" ref="D44:I44">SUM(D43/D39)</f>
        <v>0.4624478442280946</v>
      </c>
      <c r="E44" s="289">
        <f t="shared" si="13"/>
        <v>0.4489194499017682</v>
      </c>
      <c r="F44" s="289">
        <f t="shared" si="13"/>
        <v>0.41045629352458163</v>
      </c>
      <c r="G44" s="289">
        <f t="shared" si="13"/>
        <v>0.4570552147239264</v>
      </c>
      <c r="H44" s="289">
        <f t="shared" si="13"/>
        <v>0.45150726341422454</v>
      </c>
      <c r="I44" s="289">
        <f t="shared" si="13"/>
        <v>0.4233367451381781</v>
      </c>
      <c r="J44" s="289">
        <f>SUM(J43/J39)</f>
        <v>0.432686822589846</v>
      </c>
      <c r="K44" s="422">
        <f>K43/K39</f>
        <v>0.48647749944579916</v>
      </c>
      <c r="L44" s="423"/>
      <c r="M44" s="86">
        <f>SUM(M43/M39)</f>
        <v>0.44812870394228294</v>
      </c>
    </row>
    <row r="45" spans="1:13" ht="15.75" thickBot="1">
      <c r="A45" s="411"/>
      <c r="B45" s="277" t="s">
        <v>55</v>
      </c>
      <c r="C45" s="97">
        <f>SUM(C33+C39)</f>
        <v>4384</v>
      </c>
      <c r="D45" s="98">
        <f aca="true" t="shared" si="14" ref="D45:I45">SUM(D33+D39)</f>
        <v>12610</v>
      </c>
      <c r="E45" s="98">
        <f t="shared" si="14"/>
        <v>23839</v>
      </c>
      <c r="F45" s="98">
        <f t="shared" si="14"/>
        <v>21447</v>
      </c>
      <c r="G45" s="98">
        <f t="shared" si="14"/>
        <v>5913</v>
      </c>
      <c r="H45" s="98">
        <f t="shared" si="14"/>
        <v>23282</v>
      </c>
      <c r="I45" s="98">
        <f t="shared" si="14"/>
        <v>10464</v>
      </c>
      <c r="J45" s="98">
        <f>SUM(J33+J39)</f>
        <v>6324</v>
      </c>
      <c r="K45" s="399">
        <f>SUM(K33+K39)</f>
        <v>17508</v>
      </c>
      <c r="L45" s="400"/>
      <c r="M45" s="99">
        <f>SUM(C45:K45)</f>
        <v>125771</v>
      </c>
    </row>
    <row r="46" spans="1:13" s="11" customFormat="1" ht="15" customHeight="1">
      <c r="A46" s="29" t="s">
        <v>64</v>
      </c>
      <c r="B46" s="30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31"/>
    </row>
    <row r="47" spans="1:13" s="11" customFormat="1" ht="10.5" customHeight="1" thickBot="1">
      <c r="A47" s="30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53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81" t="s">
        <v>7</v>
      </c>
      <c r="L48" s="382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55" t="s">
        <v>120</v>
      </c>
      <c r="B50" s="58" t="s">
        <v>11</v>
      </c>
      <c r="C50" s="103">
        <v>0</v>
      </c>
      <c r="D50" s="104">
        <v>2</v>
      </c>
      <c r="E50" s="104">
        <v>2</v>
      </c>
      <c r="F50" s="104">
        <v>16</v>
      </c>
      <c r="G50" s="104">
        <v>1</v>
      </c>
      <c r="H50" s="104">
        <v>12</v>
      </c>
      <c r="I50" s="104">
        <v>3</v>
      </c>
      <c r="J50" s="104">
        <v>2</v>
      </c>
      <c r="K50" s="393">
        <v>8</v>
      </c>
      <c r="L50" s="394"/>
      <c r="M50" s="13">
        <f>SUM(C50:K50)</f>
        <v>46</v>
      </c>
    </row>
    <row r="51" spans="1:13" ht="24.75" customHeight="1">
      <c r="A51" s="356"/>
      <c r="B51" s="62" t="s">
        <v>12</v>
      </c>
      <c r="C51" s="105">
        <v>0</v>
      </c>
      <c r="D51" s="47">
        <v>3</v>
      </c>
      <c r="E51" s="47">
        <v>1</v>
      </c>
      <c r="F51" s="47">
        <v>6</v>
      </c>
      <c r="G51" s="47">
        <v>0</v>
      </c>
      <c r="H51" s="47">
        <v>1</v>
      </c>
      <c r="I51" s="47">
        <v>1</v>
      </c>
      <c r="J51" s="47">
        <v>0</v>
      </c>
      <c r="K51" s="426">
        <v>2</v>
      </c>
      <c r="L51" s="427"/>
      <c r="M51" s="26">
        <f>SUM(C51:K51)</f>
        <v>14</v>
      </c>
    </row>
    <row r="52" spans="1:13" ht="28.5" customHeight="1" thickBot="1">
      <c r="A52" s="356"/>
      <c r="B52" s="50" t="s">
        <v>68</v>
      </c>
      <c r="C52" s="106">
        <v>8</v>
      </c>
      <c r="D52" s="107">
        <v>7</v>
      </c>
      <c r="E52" s="107">
        <v>23</v>
      </c>
      <c r="F52" s="107">
        <v>42</v>
      </c>
      <c r="G52" s="107">
        <v>0</v>
      </c>
      <c r="H52" s="107">
        <v>58</v>
      </c>
      <c r="I52" s="107">
        <v>28</v>
      </c>
      <c r="J52" s="107">
        <v>5</v>
      </c>
      <c r="K52" s="428">
        <v>59</v>
      </c>
      <c r="L52" s="429"/>
      <c r="M52" s="108">
        <f>SUM(C52:K52)</f>
        <v>230</v>
      </c>
    </row>
    <row r="53" spans="1:13" ht="24.75" customHeight="1" thickBot="1">
      <c r="A53" s="357"/>
      <c r="B53" s="109" t="s">
        <v>55</v>
      </c>
      <c r="C53" s="110">
        <f>SUM(C50:C52)</f>
        <v>8</v>
      </c>
      <c r="D53" s="111">
        <f aca="true" t="shared" si="15" ref="D53:J53">SUM(D50:D52)</f>
        <v>12</v>
      </c>
      <c r="E53" s="111">
        <f t="shared" si="15"/>
        <v>26</v>
      </c>
      <c r="F53" s="111">
        <f t="shared" si="15"/>
        <v>64</v>
      </c>
      <c r="G53" s="111">
        <f t="shared" si="15"/>
        <v>1</v>
      </c>
      <c r="H53" s="111">
        <f t="shared" si="15"/>
        <v>71</v>
      </c>
      <c r="I53" s="111">
        <f t="shared" si="15"/>
        <v>32</v>
      </c>
      <c r="J53" s="111">
        <f t="shared" si="15"/>
        <v>7</v>
      </c>
      <c r="K53" s="418">
        <f>SUM(K50:L52)</f>
        <v>69</v>
      </c>
      <c r="L53" s="419"/>
      <c r="M53" s="37">
        <f>SUM(C53:K53)</f>
        <v>290</v>
      </c>
    </row>
    <row r="54" spans="1:13" s="11" customFormat="1" ht="15" customHeight="1">
      <c r="A54" s="29" t="s">
        <v>64</v>
      </c>
      <c r="B54" s="30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31"/>
    </row>
    <row r="56" spans="1:13" ht="45" customHeight="1">
      <c r="A56" s="366" t="s">
        <v>115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81" t="s">
        <v>7</v>
      </c>
      <c r="L58" s="382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55" t="s">
        <v>70</v>
      </c>
      <c r="B60" s="112" t="s">
        <v>71</v>
      </c>
      <c r="C60" s="113">
        <v>7</v>
      </c>
      <c r="D60" s="114">
        <v>34</v>
      </c>
      <c r="E60" s="114">
        <v>142</v>
      </c>
      <c r="F60" s="114">
        <v>312</v>
      </c>
      <c r="G60" s="114">
        <v>43</v>
      </c>
      <c r="H60" s="114">
        <v>197</v>
      </c>
      <c r="I60" s="114">
        <v>165</v>
      </c>
      <c r="J60" s="114">
        <v>42</v>
      </c>
      <c r="K60" s="358">
        <v>362</v>
      </c>
      <c r="L60" s="359"/>
      <c r="M60" s="13">
        <f>SUM(C60:K60)</f>
        <v>1304</v>
      </c>
    </row>
    <row r="61" spans="1:13" ht="30">
      <c r="A61" s="356"/>
      <c r="B61" s="115" t="s">
        <v>72</v>
      </c>
      <c r="C61" s="116">
        <v>249</v>
      </c>
      <c r="D61" s="117">
        <v>628</v>
      </c>
      <c r="E61" s="117">
        <v>1350</v>
      </c>
      <c r="F61" s="117">
        <v>626</v>
      </c>
      <c r="G61" s="117">
        <v>458</v>
      </c>
      <c r="H61" s="117">
        <v>810</v>
      </c>
      <c r="I61" s="117">
        <v>509</v>
      </c>
      <c r="J61" s="117">
        <v>709</v>
      </c>
      <c r="K61" s="358">
        <v>701</v>
      </c>
      <c r="L61" s="359"/>
      <c r="M61" s="13">
        <f>SUM(C61:K61)</f>
        <v>6040</v>
      </c>
    </row>
    <row r="62" spans="1:13" ht="24.75" customHeight="1">
      <c r="A62" s="356"/>
      <c r="B62" s="62" t="s">
        <v>73</v>
      </c>
      <c r="C62" s="118">
        <v>346</v>
      </c>
      <c r="D62" s="48">
        <v>714</v>
      </c>
      <c r="E62" s="48">
        <v>2219</v>
      </c>
      <c r="F62" s="48">
        <v>2148</v>
      </c>
      <c r="G62" s="48">
        <v>523</v>
      </c>
      <c r="H62" s="48">
        <v>1282</v>
      </c>
      <c r="I62" s="48">
        <v>1108</v>
      </c>
      <c r="J62" s="48">
        <v>463</v>
      </c>
      <c r="K62" s="360">
        <v>1300</v>
      </c>
      <c r="L62" s="361"/>
      <c r="M62" s="26">
        <f>SUM(C62:K62)</f>
        <v>10103</v>
      </c>
    </row>
    <row r="63" spans="1:13" ht="28.5" customHeight="1" thickBot="1">
      <c r="A63" s="356"/>
      <c r="B63" s="50" t="s">
        <v>74</v>
      </c>
      <c r="C63" s="119">
        <v>1</v>
      </c>
      <c r="D63" s="120">
        <v>7</v>
      </c>
      <c r="E63" s="120">
        <v>12</v>
      </c>
      <c r="F63" s="120">
        <v>12</v>
      </c>
      <c r="G63" s="120">
        <v>4</v>
      </c>
      <c r="H63" s="120">
        <v>13</v>
      </c>
      <c r="I63" s="120">
        <v>8</v>
      </c>
      <c r="J63" s="120">
        <v>2</v>
      </c>
      <c r="K63" s="362">
        <v>16</v>
      </c>
      <c r="L63" s="363"/>
      <c r="M63" s="108">
        <f>SUM(C63:K63)</f>
        <v>75</v>
      </c>
    </row>
    <row r="64" spans="1:13" ht="24.75" customHeight="1" thickBot="1">
      <c r="A64" s="357"/>
      <c r="B64" s="109" t="s">
        <v>55</v>
      </c>
      <c r="C64" s="121">
        <f>SUM(C60:C63)</f>
        <v>603</v>
      </c>
      <c r="D64" s="56">
        <f aca="true" t="shared" si="16" ref="D64:J64">SUM(D60:D63)</f>
        <v>1383</v>
      </c>
      <c r="E64" s="56">
        <f t="shared" si="16"/>
        <v>3723</v>
      </c>
      <c r="F64" s="56">
        <f t="shared" si="16"/>
        <v>3098</v>
      </c>
      <c r="G64" s="56">
        <f t="shared" si="16"/>
        <v>1028</v>
      </c>
      <c r="H64" s="56">
        <f t="shared" si="16"/>
        <v>2302</v>
      </c>
      <c r="I64" s="56">
        <f t="shared" si="16"/>
        <v>1790</v>
      </c>
      <c r="J64" s="56">
        <f t="shared" si="16"/>
        <v>1216</v>
      </c>
      <c r="K64" s="364">
        <f>SUM(K60:L63)</f>
        <v>2379</v>
      </c>
      <c r="L64" s="365"/>
      <c r="M64" s="37">
        <f>SUM(C64:K64)</f>
        <v>17522</v>
      </c>
    </row>
    <row r="65" spans="1:13" s="11" customFormat="1" ht="15" customHeight="1">
      <c r="A65" s="29" t="s">
        <v>65</v>
      </c>
      <c r="B65" s="30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31"/>
    </row>
    <row r="66" ht="15.75" thickBot="1"/>
    <row r="67" spans="1:5" ht="30.75" thickBot="1">
      <c r="A67" s="337" t="s">
        <v>121</v>
      </c>
      <c r="B67" s="338"/>
      <c r="C67" s="212" t="s">
        <v>101</v>
      </c>
      <c r="D67" s="56" t="s">
        <v>102</v>
      </c>
      <c r="E67" s="122" t="s">
        <v>103</v>
      </c>
    </row>
    <row r="68" spans="1:5" ht="15">
      <c r="A68" s="339" t="s">
        <v>104</v>
      </c>
      <c r="B68" s="340"/>
      <c r="C68" s="213">
        <v>36</v>
      </c>
      <c r="D68" s="17">
        <v>59995</v>
      </c>
      <c r="E68" s="217">
        <v>53585718.34</v>
      </c>
    </row>
    <row r="69" spans="1:5" ht="30.75" customHeight="1">
      <c r="A69" s="341" t="s">
        <v>108</v>
      </c>
      <c r="B69" s="342"/>
      <c r="C69" s="214">
        <v>81</v>
      </c>
      <c r="D69" s="24">
        <v>6146</v>
      </c>
      <c r="E69" s="218">
        <v>58142089</v>
      </c>
    </row>
    <row r="70" spans="1:5" ht="15">
      <c r="A70" s="343" t="s">
        <v>105</v>
      </c>
      <c r="B70" s="344"/>
      <c r="C70" s="214">
        <v>21</v>
      </c>
      <c r="D70" s="24">
        <v>10159</v>
      </c>
      <c r="E70" s="218">
        <v>27804813.01</v>
      </c>
    </row>
    <row r="71" spans="1:5" ht="15">
      <c r="A71" s="341" t="s">
        <v>106</v>
      </c>
      <c r="B71" s="342"/>
      <c r="C71" s="214">
        <v>46</v>
      </c>
      <c r="D71" s="24">
        <v>17336</v>
      </c>
      <c r="E71" s="218">
        <v>40450799.17</v>
      </c>
    </row>
    <row r="72" spans="1:5" ht="15.75" thickBot="1">
      <c r="A72" s="345" t="s">
        <v>107</v>
      </c>
      <c r="B72" s="346"/>
      <c r="C72" s="215">
        <v>24</v>
      </c>
      <c r="D72" s="325">
        <v>1933</v>
      </c>
      <c r="E72" s="326">
        <v>7773124.5</v>
      </c>
    </row>
    <row r="73" spans="1:5" ht="15.75" thickBot="1">
      <c r="A73" s="335" t="s">
        <v>55</v>
      </c>
      <c r="B73" s="336"/>
      <c r="C73" s="216">
        <f>SUM(C68:C72)</f>
        <v>208</v>
      </c>
      <c r="D73" s="211">
        <f>SUM(D68:D72)</f>
        <v>95569</v>
      </c>
      <c r="E73" s="219">
        <f>SUM(E68:E72)</f>
        <v>187756544.01999998</v>
      </c>
    </row>
    <row r="74" spans="1:5" ht="15">
      <c r="A74" s="29" t="s">
        <v>131</v>
      </c>
      <c r="B74" s="51"/>
      <c r="C74" s="52"/>
      <c r="D74" s="52"/>
      <c r="E74" s="52"/>
    </row>
  </sheetData>
  <sheetProtection/>
  <mergeCells count="62"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  <mergeCell ref="A20:B20"/>
    <mergeCell ref="A56:M56"/>
    <mergeCell ref="A24:B24"/>
    <mergeCell ref="K37:L37"/>
    <mergeCell ref="A25:B25"/>
    <mergeCell ref="A26:B26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73:B73"/>
    <mergeCell ref="A67:B67"/>
    <mergeCell ref="A68:B68"/>
    <mergeCell ref="A69:B69"/>
    <mergeCell ref="A70:B70"/>
    <mergeCell ref="A71:B71"/>
    <mergeCell ref="A72:B72"/>
  </mergeCells>
  <printOptions/>
  <pageMargins left="0.5511811023622047" right="0.5511811023622047" top="0.5905511811023623" bottom="0.5905511811023623" header="0.5118110236220472" footer="0.5118110236220472"/>
  <pageSetup orientation="landscape" paperSize="8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A22" sqref="A22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6" t="s">
        <v>122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1" customFormat="1" ht="1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9" customHeight="1" thickBot="1">
      <c r="A3" s="128"/>
    </row>
    <row r="4" spans="1:13" ht="15.75" thickBot="1">
      <c r="A4" s="4"/>
      <c r="B4" s="4"/>
      <c r="C4" s="5" t="s">
        <v>60</v>
      </c>
      <c r="D4" s="17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37" t="s">
        <v>123</v>
      </c>
      <c r="B6" s="338"/>
      <c r="C6" s="121">
        <f aca="true" t="shared" si="0" ref="C6:L6">SUM(C7:C8)</f>
        <v>0</v>
      </c>
      <c r="D6" s="56">
        <f t="shared" si="0"/>
        <v>5</v>
      </c>
      <c r="E6" s="56">
        <f t="shared" si="0"/>
        <v>8</v>
      </c>
      <c r="F6" s="56">
        <f t="shared" si="0"/>
        <v>39</v>
      </c>
      <c r="G6" s="56">
        <f t="shared" si="0"/>
        <v>23</v>
      </c>
      <c r="H6" s="56">
        <f t="shared" si="0"/>
        <v>13</v>
      </c>
      <c r="I6" s="56">
        <f t="shared" si="0"/>
        <v>30</v>
      </c>
      <c r="J6" s="56">
        <f t="shared" si="0"/>
        <v>38</v>
      </c>
      <c r="K6" s="212">
        <f t="shared" si="0"/>
        <v>5</v>
      </c>
      <c r="L6" s="241">
        <f t="shared" si="0"/>
        <v>122</v>
      </c>
      <c r="M6" s="37">
        <f>SUM(C6:L6)</f>
        <v>283</v>
      </c>
    </row>
    <row r="7" spans="1:13" s="9" customFormat="1" ht="30">
      <c r="A7" s="115" t="s">
        <v>51</v>
      </c>
      <c r="B7" s="236" t="s">
        <v>49</v>
      </c>
      <c r="C7" s="242">
        <v>0</v>
      </c>
      <c r="D7" s="39">
        <v>4</v>
      </c>
      <c r="E7" s="39">
        <v>7</v>
      </c>
      <c r="F7" s="39">
        <v>30</v>
      </c>
      <c r="G7" s="39">
        <v>20</v>
      </c>
      <c r="H7" s="39">
        <v>12</v>
      </c>
      <c r="I7" s="39">
        <v>25</v>
      </c>
      <c r="J7" s="39">
        <v>8</v>
      </c>
      <c r="K7" s="39">
        <v>5</v>
      </c>
      <c r="L7" s="243">
        <v>73</v>
      </c>
      <c r="M7" s="19">
        <f>SUM(C7:L7)</f>
        <v>184</v>
      </c>
    </row>
    <row r="8" spans="1:13" s="9" customFormat="1" ht="30.75" thickBot="1">
      <c r="A8" s="244" t="s">
        <v>52</v>
      </c>
      <c r="B8" s="237" t="s">
        <v>50</v>
      </c>
      <c r="C8" s="245">
        <v>0</v>
      </c>
      <c r="D8" s="246">
        <v>1</v>
      </c>
      <c r="E8" s="246">
        <v>1</v>
      </c>
      <c r="F8" s="246">
        <v>9</v>
      </c>
      <c r="G8" s="246">
        <v>3</v>
      </c>
      <c r="H8" s="246">
        <v>1</v>
      </c>
      <c r="I8" s="246">
        <v>5</v>
      </c>
      <c r="J8" s="246">
        <v>30</v>
      </c>
      <c r="K8" s="246">
        <v>0</v>
      </c>
      <c r="L8" s="247">
        <v>49</v>
      </c>
      <c r="M8" s="220">
        <f>SUM(C8:L8)</f>
        <v>99</v>
      </c>
    </row>
    <row r="9" spans="1:13" s="11" customFormat="1" ht="15" customHeight="1">
      <c r="A9" s="29" t="s">
        <v>65</v>
      </c>
      <c r="B9" s="51"/>
      <c r="C9" s="248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s="11" customFormat="1" ht="10.5" customHeight="1" thickBot="1">
      <c r="A10" s="29"/>
      <c r="B10" s="51"/>
      <c r="C10" s="101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1:13" ht="27.75" customHeight="1" thickBot="1">
      <c r="A11" s="337" t="s">
        <v>124</v>
      </c>
      <c r="B11" s="338"/>
      <c r="C11" s="212">
        <f>SUM(C12:C14)</f>
        <v>3</v>
      </c>
      <c r="D11" s="212">
        <f aca="true" t="shared" si="1" ref="D11:L11">SUM(D12:D14)</f>
        <v>3</v>
      </c>
      <c r="E11" s="212">
        <f t="shared" si="1"/>
        <v>9</v>
      </c>
      <c r="F11" s="212">
        <f t="shared" si="1"/>
        <v>48</v>
      </c>
      <c r="G11" s="212">
        <f t="shared" si="1"/>
        <v>27</v>
      </c>
      <c r="H11" s="212">
        <f t="shared" si="1"/>
        <v>12</v>
      </c>
      <c r="I11" s="212">
        <f t="shared" si="1"/>
        <v>41</v>
      </c>
      <c r="J11" s="212">
        <f t="shared" si="1"/>
        <v>33</v>
      </c>
      <c r="K11" s="212">
        <f t="shared" si="1"/>
        <v>6</v>
      </c>
      <c r="L11" s="249">
        <f t="shared" si="1"/>
        <v>140</v>
      </c>
      <c r="M11" s="250">
        <f>SUM(M12:M14)</f>
        <v>322</v>
      </c>
    </row>
    <row r="12" spans="1:13" s="9" customFormat="1" ht="13.5" customHeight="1">
      <c r="A12" s="58" t="s">
        <v>20</v>
      </c>
      <c r="B12" s="240"/>
      <c r="C12" s="251">
        <v>0</v>
      </c>
      <c r="D12" s="179">
        <v>0</v>
      </c>
      <c r="E12" s="179">
        <v>4</v>
      </c>
      <c r="F12" s="179">
        <v>12</v>
      </c>
      <c r="G12" s="179">
        <v>12</v>
      </c>
      <c r="H12" s="179">
        <v>3</v>
      </c>
      <c r="I12" s="179">
        <v>12</v>
      </c>
      <c r="J12" s="179">
        <v>9</v>
      </c>
      <c r="K12" s="179">
        <v>2</v>
      </c>
      <c r="L12" s="252">
        <v>52</v>
      </c>
      <c r="M12" s="26">
        <f>SUM(C12:L12)</f>
        <v>106</v>
      </c>
    </row>
    <row r="13" spans="1:13" s="9" customFormat="1" ht="13.5" customHeight="1">
      <c r="A13" s="62" t="s">
        <v>21</v>
      </c>
      <c r="B13" s="235"/>
      <c r="C13" s="253">
        <v>3</v>
      </c>
      <c r="D13" s="191">
        <v>2</v>
      </c>
      <c r="E13" s="191">
        <v>5</v>
      </c>
      <c r="F13" s="191">
        <v>32</v>
      </c>
      <c r="G13" s="191">
        <v>13</v>
      </c>
      <c r="H13" s="191">
        <v>8</v>
      </c>
      <c r="I13" s="191">
        <v>23</v>
      </c>
      <c r="J13" s="191">
        <v>19</v>
      </c>
      <c r="K13" s="191">
        <v>3</v>
      </c>
      <c r="L13" s="234">
        <v>72</v>
      </c>
      <c r="M13" s="26">
        <f>SUM(C13:L13)</f>
        <v>180</v>
      </c>
    </row>
    <row r="14" spans="1:13" s="9" customFormat="1" ht="13.5" customHeight="1" thickBot="1">
      <c r="A14" s="238" t="s">
        <v>22</v>
      </c>
      <c r="B14" s="239"/>
      <c r="C14" s="254">
        <v>0</v>
      </c>
      <c r="D14" s="255">
        <v>1</v>
      </c>
      <c r="E14" s="255">
        <v>0</v>
      </c>
      <c r="F14" s="255">
        <v>4</v>
      </c>
      <c r="G14" s="255">
        <v>2</v>
      </c>
      <c r="H14" s="255">
        <v>1</v>
      </c>
      <c r="I14" s="255">
        <v>6</v>
      </c>
      <c r="J14" s="255">
        <v>5</v>
      </c>
      <c r="K14" s="255">
        <v>1</v>
      </c>
      <c r="L14" s="256">
        <v>16</v>
      </c>
      <c r="M14" s="220">
        <f>SUM(C14:L14)</f>
        <v>36</v>
      </c>
    </row>
    <row r="15" spans="1:13" s="11" customFormat="1" ht="15" customHeight="1">
      <c r="A15" s="29" t="s">
        <v>65</v>
      </c>
      <c r="B15" s="51"/>
      <c r="C15" s="248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1:13" s="11" customFormat="1" ht="10.5" customHeight="1">
      <c r="A16" s="29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1:15" s="10" customFormat="1" ht="177.75" customHeight="1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O17" s="25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zoomScale="70" zoomScaleNormal="70" workbookViewId="0" topLeftCell="A1">
      <selection activeCell="D27" sqref="D27:L27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6" width="12.421875" style="3" bestFit="1" customWidth="1"/>
    <col min="7" max="9" width="14.28125" style="3" bestFit="1" customWidth="1"/>
    <col min="10" max="10" width="12.421875" style="3" bestFit="1" customWidth="1"/>
    <col min="11" max="11" width="11.28125" style="3" customWidth="1"/>
    <col min="12" max="12" width="13.140625" style="3" bestFit="1" customWidth="1"/>
    <col min="13" max="13" width="15.57421875" style="3" bestFit="1" customWidth="1"/>
    <col min="14" max="16384" width="11.421875" style="3" customWidth="1"/>
  </cols>
  <sheetData>
    <row r="1" spans="1:13" s="1" customFormat="1" ht="48" customHeight="1">
      <c r="A1" s="366" t="s">
        <v>125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1" customFormat="1" ht="1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9" customHeight="1" thickBot="1">
      <c r="A3" s="12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81" t="s">
        <v>7</v>
      </c>
      <c r="L4" s="382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29" customFormat="1" ht="19.5" customHeight="1">
      <c r="A6" s="355" t="s">
        <v>110</v>
      </c>
      <c r="B6" s="58" t="s">
        <v>10</v>
      </c>
      <c r="C6" s="103">
        <v>6</v>
      </c>
      <c r="D6" s="104">
        <v>12</v>
      </c>
      <c r="E6" s="104">
        <v>28</v>
      </c>
      <c r="F6" s="104">
        <v>8</v>
      </c>
      <c r="G6" s="104">
        <v>7</v>
      </c>
      <c r="H6" s="104">
        <v>45</v>
      </c>
      <c r="I6" s="104">
        <v>8</v>
      </c>
      <c r="J6" s="104">
        <v>7</v>
      </c>
      <c r="K6" s="393">
        <v>33</v>
      </c>
      <c r="L6" s="394"/>
      <c r="M6" s="13">
        <f>SUM(C6:K6)</f>
        <v>154</v>
      </c>
    </row>
    <row r="7" spans="1:13" s="130" customFormat="1" ht="19.5" customHeight="1" thickBot="1">
      <c r="A7" s="356"/>
      <c r="B7" s="50" t="s">
        <v>9</v>
      </c>
      <c r="C7" s="106">
        <v>32</v>
      </c>
      <c r="D7" s="107">
        <v>74</v>
      </c>
      <c r="E7" s="107">
        <v>244</v>
      </c>
      <c r="F7" s="107">
        <v>113</v>
      </c>
      <c r="G7" s="107">
        <v>49</v>
      </c>
      <c r="H7" s="107">
        <v>167</v>
      </c>
      <c r="I7" s="107">
        <v>69</v>
      </c>
      <c r="J7" s="107">
        <v>37</v>
      </c>
      <c r="K7" s="428">
        <v>161</v>
      </c>
      <c r="L7" s="429"/>
      <c r="M7" s="108">
        <f>SUM(C7:K7)</f>
        <v>946</v>
      </c>
    </row>
    <row r="8" spans="1:13" s="130" customFormat="1" ht="19.5" customHeight="1" thickBot="1">
      <c r="A8" s="357"/>
      <c r="B8" s="109" t="s">
        <v>55</v>
      </c>
      <c r="C8" s="110">
        <f aca="true" t="shared" si="0" ref="C8:J8">SUM(C6:C7)</f>
        <v>38</v>
      </c>
      <c r="D8" s="111">
        <f t="shared" si="0"/>
        <v>86</v>
      </c>
      <c r="E8" s="111">
        <f t="shared" si="0"/>
        <v>272</v>
      </c>
      <c r="F8" s="111">
        <f t="shared" si="0"/>
        <v>121</v>
      </c>
      <c r="G8" s="111">
        <f t="shared" si="0"/>
        <v>56</v>
      </c>
      <c r="H8" s="111">
        <f t="shared" si="0"/>
        <v>212</v>
      </c>
      <c r="I8" s="111">
        <f t="shared" si="0"/>
        <v>77</v>
      </c>
      <c r="J8" s="111">
        <f t="shared" si="0"/>
        <v>44</v>
      </c>
      <c r="K8" s="418">
        <f>SUM(K6:L7)</f>
        <v>194</v>
      </c>
      <c r="L8" s="419"/>
      <c r="M8" s="37">
        <f>SUM(C8:K8)</f>
        <v>1100</v>
      </c>
    </row>
    <row r="9" spans="1:13" ht="15" customHeight="1" thickBot="1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</row>
    <row r="10" spans="1:13" s="129" customFormat="1" ht="24.75" customHeight="1">
      <c r="A10" s="355" t="s">
        <v>111</v>
      </c>
      <c r="B10" s="58" t="s">
        <v>10</v>
      </c>
      <c r="C10" s="103">
        <v>172</v>
      </c>
      <c r="D10" s="104">
        <v>368</v>
      </c>
      <c r="E10" s="114">
        <v>759</v>
      </c>
      <c r="F10" s="114">
        <v>725</v>
      </c>
      <c r="G10" s="104">
        <v>254</v>
      </c>
      <c r="H10" s="114">
        <v>839</v>
      </c>
      <c r="I10" s="104">
        <v>377</v>
      </c>
      <c r="J10" s="104">
        <v>164</v>
      </c>
      <c r="K10" s="358">
        <v>713</v>
      </c>
      <c r="L10" s="359"/>
      <c r="M10" s="13">
        <f>SUM(C10:K10)</f>
        <v>4371</v>
      </c>
    </row>
    <row r="11" spans="1:13" s="130" customFormat="1" ht="24.75" customHeight="1" thickBot="1">
      <c r="A11" s="356"/>
      <c r="B11" s="50" t="s">
        <v>9</v>
      </c>
      <c r="C11" s="106">
        <v>14</v>
      </c>
      <c r="D11" s="107">
        <v>12</v>
      </c>
      <c r="E11" s="107">
        <v>32</v>
      </c>
      <c r="F11" s="107">
        <v>42</v>
      </c>
      <c r="G11" s="107">
        <v>5</v>
      </c>
      <c r="H11" s="107">
        <v>36</v>
      </c>
      <c r="I11" s="107">
        <v>9</v>
      </c>
      <c r="J11" s="107">
        <v>9</v>
      </c>
      <c r="K11" s="428">
        <v>16</v>
      </c>
      <c r="L11" s="429"/>
      <c r="M11" s="108">
        <f>SUM(C11:K11)</f>
        <v>175</v>
      </c>
    </row>
    <row r="12" spans="1:13" s="130" customFormat="1" ht="24.75" customHeight="1" thickBot="1">
      <c r="A12" s="357"/>
      <c r="B12" s="109" t="s">
        <v>55</v>
      </c>
      <c r="C12" s="121">
        <f aca="true" t="shared" si="1" ref="C12:J12">SUM(C10:C11)</f>
        <v>186</v>
      </c>
      <c r="D12" s="56">
        <f t="shared" si="1"/>
        <v>380</v>
      </c>
      <c r="E12" s="56">
        <f t="shared" si="1"/>
        <v>791</v>
      </c>
      <c r="F12" s="56">
        <f t="shared" si="1"/>
        <v>767</v>
      </c>
      <c r="G12" s="56">
        <f t="shared" si="1"/>
        <v>259</v>
      </c>
      <c r="H12" s="56">
        <f t="shared" si="1"/>
        <v>875</v>
      </c>
      <c r="I12" s="56">
        <f t="shared" si="1"/>
        <v>386</v>
      </c>
      <c r="J12" s="56">
        <f t="shared" si="1"/>
        <v>173</v>
      </c>
      <c r="K12" s="364">
        <f>SUM(K10:L11)</f>
        <v>729</v>
      </c>
      <c r="L12" s="365"/>
      <c r="M12" s="37">
        <f>SUM(C12:K12)</f>
        <v>4546</v>
      </c>
    </row>
    <row r="13" spans="1:13" ht="15" customHeight="1" thickBot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</row>
    <row r="14" spans="1:13" ht="19.5" customHeight="1">
      <c r="A14" s="355" t="s">
        <v>112</v>
      </c>
      <c r="B14" s="58" t="s">
        <v>10</v>
      </c>
      <c r="C14" s="113">
        <f>SUM(C6+C10)</f>
        <v>178</v>
      </c>
      <c r="D14" s="113">
        <f aca="true" t="shared" si="2" ref="D14:L14">SUM(D6+D10)</f>
        <v>380</v>
      </c>
      <c r="E14" s="113">
        <f t="shared" si="2"/>
        <v>787</v>
      </c>
      <c r="F14" s="113">
        <f t="shared" si="2"/>
        <v>733</v>
      </c>
      <c r="G14" s="113">
        <f t="shared" si="2"/>
        <v>261</v>
      </c>
      <c r="H14" s="113">
        <f t="shared" si="2"/>
        <v>884</v>
      </c>
      <c r="I14" s="113">
        <f t="shared" si="2"/>
        <v>385</v>
      </c>
      <c r="J14" s="113">
        <f t="shared" si="2"/>
        <v>171</v>
      </c>
      <c r="K14" s="358">
        <f t="shared" si="2"/>
        <v>746</v>
      </c>
      <c r="L14" s="359">
        <f t="shared" si="2"/>
        <v>0</v>
      </c>
      <c r="M14" s="13">
        <f>SUM(C14:K14)</f>
        <v>4525</v>
      </c>
    </row>
    <row r="15" spans="1:13" ht="19.5" customHeight="1" thickBot="1">
      <c r="A15" s="356"/>
      <c r="B15" s="50" t="s">
        <v>9</v>
      </c>
      <c r="C15" s="119">
        <f>SUM(C7+C11)</f>
        <v>46</v>
      </c>
      <c r="D15" s="119">
        <f aca="true" t="shared" si="3" ref="D15:L15">SUM(D7+D11)</f>
        <v>86</v>
      </c>
      <c r="E15" s="119">
        <f t="shared" si="3"/>
        <v>276</v>
      </c>
      <c r="F15" s="119">
        <f t="shared" si="3"/>
        <v>155</v>
      </c>
      <c r="G15" s="119">
        <f t="shared" si="3"/>
        <v>54</v>
      </c>
      <c r="H15" s="119">
        <f t="shared" si="3"/>
        <v>203</v>
      </c>
      <c r="I15" s="119">
        <f t="shared" si="3"/>
        <v>78</v>
      </c>
      <c r="J15" s="119">
        <f t="shared" si="3"/>
        <v>46</v>
      </c>
      <c r="K15" s="362">
        <f>SUM(K7+K11)</f>
        <v>177</v>
      </c>
      <c r="L15" s="363">
        <f t="shared" si="3"/>
        <v>0</v>
      </c>
      <c r="M15" s="108">
        <f>SUM(C15:K15)</f>
        <v>1121</v>
      </c>
    </row>
    <row r="16" spans="1:13" ht="19.5" customHeight="1" thickBot="1">
      <c r="A16" s="357"/>
      <c r="B16" s="109" t="s">
        <v>55</v>
      </c>
      <c r="C16" s="121">
        <f aca="true" t="shared" si="4" ref="C16:J16">SUM(C14:C15)</f>
        <v>224</v>
      </c>
      <c r="D16" s="56">
        <f t="shared" si="4"/>
        <v>466</v>
      </c>
      <c r="E16" s="56">
        <f t="shared" si="4"/>
        <v>1063</v>
      </c>
      <c r="F16" s="56">
        <f t="shared" si="4"/>
        <v>888</v>
      </c>
      <c r="G16" s="56">
        <f t="shared" si="4"/>
        <v>315</v>
      </c>
      <c r="H16" s="56">
        <f t="shared" si="4"/>
        <v>1087</v>
      </c>
      <c r="I16" s="56">
        <f t="shared" si="4"/>
        <v>463</v>
      </c>
      <c r="J16" s="56">
        <f t="shared" si="4"/>
        <v>217</v>
      </c>
      <c r="K16" s="364">
        <f>SUM(K14:L15)</f>
        <v>923</v>
      </c>
      <c r="L16" s="365"/>
      <c r="M16" s="37">
        <f>SUM(C16:K16)</f>
        <v>5646</v>
      </c>
    </row>
    <row r="17" spans="1:13" ht="12.75" customHeight="1">
      <c r="A17" s="132" t="s">
        <v>29</v>
      </c>
      <c r="B17" s="132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</row>
    <row r="18" spans="1:13" ht="7.5" customHeight="1" thickBot="1">
      <c r="A18" s="132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s="137" customFormat="1" ht="28.5" customHeight="1" thickBot="1">
      <c r="A19" s="134" t="s">
        <v>75</v>
      </c>
      <c r="B19" s="135" t="s">
        <v>81</v>
      </c>
      <c r="C19" s="511">
        <v>1.819</v>
      </c>
      <c r="D19" s="512">
        <v>3.284</v>
      </c>
      <c r="E19" s="512">
        <v>7.139</v>
      </c>
      <c r="F19" s="512">
        <v>5.737</v>
      </c>
      <c r="G19" s="512">
        <v>1.59</v>
      </c>
      <c r="H19" s="512">
        <v>8.028</v>
      </c>
      <c r="I19" s="512">
        <v>3.027</v>
      </c>
      <c r="J19" s="512">
        <v>1.419</v>
      </c>
      <c r="K19" s="513">
        <v>5.084</v>
      </c>
      <c r="L19" s="514"/>
      <c r="M19" s="136">
        <f>SUM(C19:K19)</f>
        <v>37.126999999999995</v>
      </c>
    </row>
    <row r="20" spans="1:13" s="11" customFormat="1" ht="15.75" thickBot="1">
      <c r="A20" s="51" t="s">
        <v>94</v>
      </c>
      <c r="B20" s="30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53"/>
    </row>
    <row r="21" spans="1:13" s="11" customFormat="1" ht="15.75" thickBot="1">
      <c r="A21" s="139"/>
      <c r="B21" s="51"/>
      <c r="C21" s="138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40" t="s">
        <v>7</v>
      </c>
      <c r="M21" s="8" t="s">
        <v>14</v>
      </c>
    </row>
    <row r="22" spans="1:13" ht="6" customHeight="1" thickBot="1">
      <c r="A22" s="441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</row>
    <row r="23" spans="1:13" s="130" customFormat="1" ht="19.5" customHeight="1" thickBot="1">
      <c r="A23" s="355" t="s">
        <v>76</v>
      </c>
      <c r="B23" s="454" t="s">
        <v>67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5"/>
    </row>
    <row r="24" spans="1:13" s="130" customFormat="1" ht="19.5" customHeight="1">
      <c r="A24" s="356"/>
      <c r="B24" s="433" t="s">
        <v>10</v>
      </c>
      <c r="C24" s="434"/>
      <c r="D24" s="141">
        <v>1</v>
      </c>
      <c r="E24" s="142">
        <v>22</v>
      </c>
      <c r="F24" s="142">
        <v>20</v>
      </c>
      <c r="G24" s="142">
        <v>42</v>
      </c>
      <c r="H24" s="142">
        <v>8</v>
      </c>
      <c r="I24" s="142">
        <v>38</v>
      </c>
      <c r="J24" s="142"/>
      <c r="K24" s="142"/>
      <c r="L24" s="18">
        <v>45</v>
      </c>
      <c r="M24" s="19">
        <f>SUM(D24:L24)</f>
        <v>176</v>
      </c>
    </row>
    <row r="25" spans="1:13" s="130" customFormat="1" ht="19.5" customHeight="1" thickBot="1">
      <c r="A25" s="356"/>
      <c r="B25" s="435" t="s">
        <v>9</v>
      </c>
      <c r="C25" s="440"/>
      <c r="D25" s="143">
        <v>8</v>
      </c>
      <c r="E25" s="144">
        <v>11</v>
      </c>
      <c r="F25" s="144">
        <v>41</v>
      </c>
      <c r="G25" s="144">
        <v>28</v>
      </c>
      <c r="H25" s="144">
        <v>10</v>
      </c>
      <c r="I25" s="144">
        <v>27</v>
      </c>
      <c r="J25" s="144">
        <v>9</v>
      </c>
      <c r="K25" s="144">
        <v>2</v>
      </c>
      <c r="L25" s="145">
        <v>72</v>
      </c>
      <c r="M25" s="19">
        <f>SUM(D25:L25)</f>
        <v>208</v>
      </c>
    </row>
    <row r="26" spans="1:13" s="130" customFormat="1" ht="19.5" customHeight="1" thickBot="1">
      <c r="A26" s="356"/>
      <c r="B26" s="438" t="s">
        <v>55</v>
      </c>
      <c r="C26" s="439"/>
      <c r="D26" s="146">
        <f>SUM(D24:D25)</f>
        <v>9</v>
      </c>
      <c r="E26" s="146">
        <f aca="true" t="shared" si="5" ref="E26:L26">SUM(E24:E25)</f>
        <v>33</v>
      </c>
      <c r="F26" s="146">
        <f t="shared" si="5"/>
        <v>61</v>
      </c>
      <c r="G26" s="146">
        <f t="shared" si="5"/>
        <v>70</v>
      </c>
      <c r="H26" s="146">
        <f t="shared" si="5"/>
        <v>18</v>
      </c>
      <c r="I26" s="146">
        <f t="shared" si="5"/>
        <v>65</v>
      </c>
      <c r="J26" s="146">
        <f t="shared" si="5"/>
        <v>9</v>
      </c>
      <c r="K26" s="146">
        <f t="shared" si="5"/>
        <v>2</v>
      </c>
      <c r="L26" s="146">
        <f t="shared" si="5"/>
        <v>117</v>
      </c>
      <c r="M26" s="37">
        <f>SUM(M24:M25)</f>
        <v>384</v>
      </c>
    </row>
    <row r="27" spans="1:13" s="130" customFormat="1" ht="30" customHeight="1" thickBot="1">
      <c r="A27" s="357"/>
      <c r="B27" s="442" t="s">
        <v>95</v>
      </c>
      <c r="C27" s="443"/>
      <c r="D27" s="290">
        <v>0.003</v>
      </c>
      <c r="E27" s="291">
        <v>0.01</v>
      </c>
      <c r="F27" s="291">
        <v>0.018</v>
      </c>
      <c r="G27" s="291">
        <v>0.022</v>
      </c>
      <c r="H27" s="291">
        <v>0.006</v>
      </c>
      <c r="I27" s="291">
        <v>0.018</v>
      </c>
      <c r="J27" s="291">
        <v>0.002</v>
      </c>
      <c r="K27" s="291">
        <v>0.001</v>
      </c>
      <c r="L27" s="515">
        <v>0.035</v>
      </c>
      <c r="M27" s="194">
        <f>SUM(D27:L27)</f>
        <v>0.115</v>
      </c>
    </row>
    <row r="28" spans="1:13" s="130" customFormat="1" ht="13.5" customHeight="1">
      <c r="A28" s="147" t="s">
        <v>77</v>
      </c>
      <c r="B28" s="14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1:13" s="130" customFormat="1" ht="5.25" customHeight="1">
      <c r="A29" s="132"/>
      <c r="B29" s="51"/>
      <c r="C29" s="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1:13" s="1" customFormat="1" ht="48" customHeight="1">
      <c r="A30" s="366" t="s">
        <v>125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</row>
    <row r="31" spans="2:13" ht="6.75" customHeight="1" thickBot="1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1:13" s="130" customFormat="1" ht="13.5" customHeight="1" thickBot="1">
      <c r="A32" s="452"/>
      <c r="B32" s="453"/>
      <c r="C32" s="453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82</v>
      </c>
      <c r="M32" s="154" t="s">
        <v>14</v>
      </c>
    </row>
    <row r="33" spans="1:13" s="130" customFormat="1" ht="13.5" customHeight="1">
      <c r="A33" s="355" t="s">
        <v>99</v>
      </c>
      <c r="B33" s="445" t="s">
        <v>86</v>
      </c>
      <c r="C33" s="445"/>
      <c r="D33" s="155">
        <v>26</v>
      </c>
      <c r="E33" s="156">
        <v>53</v>
      </c>
      <c r="F33" s="156">
        <v>126</v>
      </c>
      <c r="G33" s="156">
        <v>153</v>
      </c>
      <c r="H33" s="156">
        <v>95</v>
      </c>
      <c r="I33" s="156">
        <v>92</v>
      </c>
      <c r="J33" s="156">
        <v>103</v>
      </c>
      <c r="K33" s="156">
        <v>32</v>
      </c>
      <c r="L33" s="157">
        <v>371</v>
      </c>
      <c r="M33" s="84">
        <f aca="true" t="shared" si="6" ref="M33:M40">SUM(D33:L33)</f>
        <v>1051</v>
      </c>
    </row>
    <row r="34" spans="1:13" s="130" customFormat="1" ht="13.5" customHeight="1">
      <c r="A34" s="356"/>
      <c r="B34" s="435" t="s">
        <v>87</v>
      </c>
      <c r="C34" s="435"/>
      <c r="D34" s="158">
        <v>17</v>
      </c>
      <c r="E34" s="25">
        <v>37</v>
      </c>
      <c r="F34" s="25">
        <v>100</v>
      </c>
      <c r="G34" s="25">
        <v>122</v>
      </c>
      <c r="H34" s="25">
        <v>71</v>
      </c>
      <c r="I34" s="25">
        <v>36</v>
      </c>
      <c r="J34" s="25">
        <v>36</v>
      </c>
      <c r="K34" s="25">
        <v>16</v>
      </c>
      <c r="L34" s="159">
        <v>271</v>
      </c>
      <c r="M34" s="88">
        <f t="shared" si="6"/>
        <v>706</v>
      </c>
    </row>
    <row r="35" spans="1:13" s="130" customFormat="1" ht="13.5" customHeight="1">
      <c r="A35" s="356"/>
      <c r="B35" s="436" t="s">
        <v>88</v>
      </c>
      <c r="C35" s="437"/>
      <c r="D35" s="158">
        <v>38</v>
      </c>
      <c r="E35" s="25">
        <v>57</v>
      </c>
      <c r="F35" s="25">
        <v>193</v>
      </c>
      <c r="G35" s="25">
        <v>223</v>
      </c>
      <c r="H35" s="25">
        <v>132</v>
      </c>
      <c r="I35" s="25">
        <v>74</v>
      </c>
      <c r="J35" s="25">
        <v>72</v>
      </c>
      <c r="K35" s="25">
        <v>28</v>
      </c>
      <c r="L35" s="159">
        <v>486</v>
      </c>
      <c r="M35" s="88">
        <f t="shared" si="6"/>
        <v>1303</v>
      </c>
    </row>
    <row r="36" spans="1:13" s="130" customFormat="1" ht="13.5" customHeight="1" thickBot="1">
      <c r="A36" s="356"/>
      <c r="B36" s="436" t="s">
        <v>89</v>
      </c>
      <c r="C36" s="437"/>
      <c r="D36" s="160">
        <v>28</v>
      </c>
      <c r="E36" s="161">
        <v>124</v>
      </c>
      <c r="F36" s="161">
        <v>165</v>
      </c>
      <c r="G36" s="161">
        <v>221</v>
      </c>
      <c r="H36" s="161">
        <v>189</v>
      </c>
      <c r="I36" s="161">
        <v>75</v>
      </c>
      <c r="J36" s="161">
        <v>304</v>
      </c>
      <c r="K36" s="161">
        <v>52</v>
      </c>
      <c r="L36" s="162">
        <v>456</v>
      </c>
      <c r="M36" s="88">
        <f t="shared" si="6"/>
        <v>1614</v>
      </c>
    </row>
    <row r="37" spans="1:13" s="130" customFormat="1" ht="13.5" customHeight="1">
      <c r="A37" s="356"/>
      <c r="B37" s="476" t="s">
        <v>90</v>
      </c>
      <c r="C37" s="476"/>
      <c r="D37" s="163">
        <f>SUM(D38:D39)</f>
        <v>22</v>
      </c>
      <c r="E37" s="163">
        <f aca="true" t="shared" si="7" ref="E37:L37">SUM(E38:E39)</f>
        <v>110</v>
      </c>
      <c r="F37" s="163">
        <f t="shared" si="7"/>
        <v>199</v>
      </c>
      <c r="G37" s="163">
        <f t="shared" si="7"/>
        <v>180</v>
      </c>
      <c r="H37" s="163">
        <f t="shared" si="7"/>
        <v>205</v>
      </c>
      <c r="I37" s="163">
        <f t="shared" si="7"/>
        <v>47</v>
      </c>
      <c r="J37" s="163">
        <f t="shared" si="7"/>
        <v>279</v>
      </c>
      <c r="K37" s="163">
        <f t="shared" si="7"/>
        <v>48</v>
      </c>
      <c r="L37" s="164">
        <f t="shared" si="7"/>
        <v>483</v>
      </c>
      <c r="M37" s="88">
        <f t="shared" si="6"/>
        <v>1573</v>
      </c>
    </row>
    <row r="38" spans="1:13" s="130" customFormat="1" ht="13.5" customHeight="1">
      <c r="A38" s="356"/>
      <c r="B38" s="451" t="s">
        <v>92</v>
      </c>
      <c r="C38" s="451"/>
      <c r="D38" s="158">
        <v>8</v>
      </c>
      <c r="E38" s="25">
        <v>14</v>
      </c>
      <c r="F38" s="25">
        <v>61</v>
      </c>
      <c r="G38" s="25">
        <v>56</v>
      </c>
      <c r="H38" s="25">
        <v>46</v>
      </c>
      <c r="I38" s="25">
        <v>12</v>
      </c>
      <c r="J38" s="25">
        <v>25</v>
      </c>
      <c r="K38" s="25">
        <v>6</v>
      </c>
      <c r="L38" s="159">
        <v>130</v>
      </c>
      <c r="M38" s="88">
        <f t="shared" si="6"/>
        <v>358</v>
      </c>
    </row>
    <row r="39" spans="1:13" s="130" customFormat="1" ht="13.5" customHeight="1" thickBot="1">
      <c r="A39" s="356"/>
      <c r="B39" s="448" t="s">
        <v>91</v>
      </c>
      <c r="C39" s="448"/>
      <c r="D39" s="165">
        <v>14</v>
      </c>
      <c r="E39" s="166">
        <v>96</v>
      </c>
      <c r="F39" s="166">
        <v>138</v>
      </c>
      <c r="G39" s="166">
        <v>124</v>
      </c>
      <c r="H39" s="166">
        <v>159</v>
      </c>
      <c r="I39" s="166">
        <v>35</v>
      </c>
      <c r="J39" s="166">
        <v>254</v>
      </c>
      <c r="K39" s="166">
        <v>42</v>
      </c>
      <c r="L39" s="167">
        <v>353</v>
      </c>
      <c r="M39" s="88">
        <f t="shared" si="6"/>
        <v>1215</v>
      </c>
    </row>
    <row r="40" spans="1:22" s="130" customFormat="1" ht="15.75" thickBot="1">
      <c r="A40" s="357"/>
      <c r="B40" s="442" t="s">
        <v>95</v>
      </c>
      <c r="C40" s="442"/>
      <c r="D40" s="292">
        <v>0.098</v>
      </c>
      <c r="E40" s="293">
        <v>0.343</v>
      </c>
      <c r="F40" s="293">
        <v>0.495</v>
      </c>
      <c r="G40" s="293">
        <v>0.717</v>
      </c>
      <c r="H40" s="293">
        <v>0.366</v>
      </c>
      <c r="I40" s="293">
        <v>0.459</v>
      </c>
      <c r="J40" s="293">
        <v>0.555</v>
      </c>
      <c r="K40" s="293">
        <v>0.302</v>
      </c>
      <c r="L40" s="294">
        <v>1.678</v>
      </c>
      <c r="M40" s="168">
        <f t="shared" si="6"/>
        <v>5.013</v>
      </c>
      <c r="N40" s="169"/>
      <c r="O40" s="169"/>
      <c r="P40" s="169"/>
      <c r="Q40" s="169"/>
      <c r="R40" s="169"/>
      <c r="S40" s="169"/>
      <c r="T40" s="169"/>
      <c r="U40" s="169"/>
      <c r="V40" s="169"/>
    </row>
    <row r="41" spans="1:13" s="30" customFormat="1" ht="13.5" customHeight="1" thickBot="1">
      <c r="A41" s="30" t="s">
        <v>97</v>
      </c>
      <c r="D41" s="170"/>
      <c r="F41" s="171"/>
      <c r="G41" s="171"/>
      <c r="H41" s="171"/>
      <c r="I41" s="171"/>
      <c r="J41" s="171"/>
      <c r="K41" s="147" t="s">
        <v>83</v>
      </c>
      <c r="L41" s="171"/>
      <c r="M41" s="172"/>
    </row>
    <row r="42" spans="1:13" s="30" customFormat="1" ht="13.5" customHeight="1" thickBot="1">
      <c r="A42" s="173"/>
      <c r="B42" s="153"/>
      <c r="C42" s="174"/>
      <c r="D42" s="175" t="s">
        <v>0</v>
      </c>
      <c r="E42" s="17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82</v>
      </c>
      <c r="M42" s="8" t="s">
        <v>14</v>
      </c>
    </row>
    <row r="43" spans="1:13" s="30" customFormat="1" ht="13.5" customHeight="1">
      <c r="A43" s="355" t="s">
        <v>79</v>
      </c>
      <c r="B43" s="458" t="s">
        <v>10</v>
      </c>
      <c r="C43" s="459"/>
      <c r="D43" s="177">
        <v>4</v>
      </c>
      <c r="E43" s="178">
        <v>6</v>
      </c>
      <c r="F43" s="179">
        <v>29</v>
      </c>
      <c r="G43" s="179">
        <v>7</v>
      </c>
      <c r="H43" s="179">
        <v>10</v>
      </c>
      <c r="I43" s="179">
        <v>22</v>
      </c>
      <c r="J43" s="179">
        <v>35</v>
      </c>
      <c r="K43" s="179">
        <v>2</v>
      </c>
      <c r="L43" s="180">
        <v>128</v>
      </c>
      <c r="M43" s="181">
        <f>SUM(C43:L43)</f>
        <v>243</v>
      </c>
    </row>
    <row r="44" spans="1:13" s="30" customFormat="1" ht="13.5" customHeight="1" thickBot="1">
      <c r="A44" s="356"/>
      <c r="B44" s="379" t="s">
        <v>9</v>
      </c>
      <c r="C44" s="444"/>
      <c r="D44" s="182">
        <v>5</v>
      </c>
      <c r="E44" s="183">
        <v>12</v>
      </c>
      <c r="F44" s="184">
        <v>37</v>
      </c>
      <c r="G44" s="184">
        <v>20</v>
      </c>
      <c r="H44" s="184">
        <v>14</v>
      </c>
      <c r="I44" s="184">
        <v>18</v>
      </c>
      <c r="J44" s="184">
        <v>27</v>
      </c>
      <c r="K44" s="184">
        <v>6</v>
      </c>
      <c r="L44" s="185">
        <v>221</v>
      </c>
      <c r="M44" s="186">
        <f>SUM(C44:L44)</f>
        <v>360</v>
      </c>
    </row>
    <row r="45" spans="1:13" s="30" customFormat="1" ht="13.5" customHeight="1" thickBot="1">
      <c r="A45" s="356"/>
      <c r="B45" s="446" t="s">
        <v>55</v>
      </c>
      <c r="C45" s="447"/>
      <c r="D45" s="146">
        <f aca="true" t="shared" si="8" ref="D45:L45">SUM(D43:D44)</f>
        <v>9</v>
      </c>
      <c r="E45" s="187">
        <f t="shared" si="8"/>
        <v>18</v>
      </c>
      <c r="F45" s="187">
        <f t="shared" si="8"/>
        <v>66</v>
      </c>
      <c r="G45" s="187">
        <f t="shared" si="8"/>
        <v>27</v>
      </c>
      <c r="H45" s="187">
        <f t="shared" si="8"/>
        <v>24</v>
      </c>
      <c r="I45" s="187">
        <f t="shared" si="8"/>
        <v>40</v>
      </c>
      <c r="J45" s="187">
        <f t="shared" si="8"/>
        <v>62</v>
      </c>
      <c r="K45" s="187">
        <f t="shared" si="8"/>
        <v>8</v>
      </c>
      <c r="L45" s="187">
        <f t="shared" si="8"/>
        <v>349</v>
      </c>
      <c r="M45" s="188">
        <f>SUM(M43:M44)</f>
        <v>603</v>
      </c>
    </row>
    <row r="46" spans="1:13" s="30" customFormat="1" ht="33.75" customHeight="1" thickBot="1">
      <c r="A46" s="357"/>
      <c r="B46" s="442" t="s">
        <v>113</v>
      </c>
      <c r="C46" s="443"/>
      <c r="D46" s="290">
        <v>0.039</v>
      </c>
      <c r="E46" s="291">
        <v>0.073</v>
      </c>
      <c r="F46" s="291">
        <v>0.31</v>
      </c>
      <c r="G46" s="291">
        <v>0.108</v>
      </c>
      <c r="H46" s="291">
        <v>0.101</v>
      </c>
      <c r="I46" s="291">
        <v>0.188</v>
      </c>
      <c r="J46" s="291">
        <v>0.247</v>
      </c>
      <c r="K46" s="295">
        <v>0.034</v>
      </c>
      <c r="L46" s="295">
        <v>1.479</v>
      </c>
      <c r="M46" s="194">
        <f>SUM(D46:L46)</f>
        <v>2.5789999999999997</v>
      </c>
    </row>
    <row r="47" spans="1:13" ht="15.75" thickBot="1">
      <c r="A47" s="430" t="s">
        <v>97</v>
      </c>
      <c r="B47" s="430"/>
      <c r="C47" s="430"/>
      <c r="D47" s="147"/>
      <c r="E47" s="147"/>
      <c r="F47" s="147"/>
      <c r="G47" s="147"/>
      <c r="H47" s="147"/>
      <c r="I47" s="147"/>
      <c r="J47" s="147"/>
      <c r="K47" s="147" t="s">
        <v>83</v>
      </c>
      <c r="L47" s="147"/>
      <c r="M47" s="147"/>
    </row>
    <row r="48" spans="1:13" s="130" customFormat="1" ht="13.5" customHeight="1" thickBot="1">
      <c r="A48" s="462"/>
      <c r="B48" s="453"/>
      <c r="C48" s="463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30" customFormat="1" ht="13.5" customHeight="1">
      <c r="A49" s="355" t="s">
        <v>48</v>
      </c>
      <c r="B49" s="457" t="s">
        <v>24</v>
      </c>
      <c r="C49" s="417"/>
      <c r="D49" s="189">
        <v>3</v>
      </c>
      <c r="E49" s="179">
        <v>6</v>
      </c>
      <c r="F49" s="179">
        <v>19</v>
      </c>
      <c r="G49" s="179">
        <v>24</v>
      </c>
      <c r="H49" s="179">
        <v>3</v>
      </c>
      <c r="I49" s="179">
        <v>7</v>
      </c>
      <c r="J49" s="179">
        <v>7</v>
      </c>
      <c r="K49" s="179">
        <v>5</v>
      </c>
      <c r="L49" s="180">
        <v>11</v>
      </c>
      <c r="M49" s="181">
        <f>SUM(D49:L49)</f>
        <v>85</v>
      </c>
    </row>
    <row r="50" spans="1:13" s="130" customFormat="1" ht="13.5" customHeight="1">
      <c r="A50" s="356"/>
      <c r="B50" s="451" t="s">
        <v>25</v>
      </c>
      <c r="C50" s="354"/>
      <c r="D50" s="190">
        <v>2</v>
      </c>
      <c r="E50" s="191">
        <v>4</v>
      </c>
      <c r="F50" s="191">
        <v>7</v>
      </c>
      <c r="G50" s="191">
        <v>17</v>
      </c>
      <c r="H50" s="191">
        <v>1</v>
      </c>
      <c r="I50" s="191">
        <v>3</v>
      </c>
      <c r="J50" s="191">
        <v>5</v>
      </c>
      <c r="K50" s="191">
        <v>1</v>
      </c>
      <c r="L50" s="192">
        <v>7</v>
      </c>
      <c r="M50" s="193">
        <f>SUM(D50:L50)</f>
        <v>47</v>
      </c>
    </row>
    <row r="51" spans="1:13" s="130" customFormat="1" ht="15.75" thickBot="1">
      <c r="A51" s="357"/>
      <c r="B51" s="442" t="s">
        <v>96</v>
      </c>
      <c r="C51" s="443"/>
      <c r="D51" s="296">
        <v>0.123</v>
      </c>
      <c r="E51" s="297">
        <v>0.348</v>
      </c>
      <c r="F51" s="297">
        <v>0.798</v>
      </c>
      <c r="G51" s="297">
        <v>1.747</v>
      </c>
      <c r="H51" s="297">
        <v>0.121</v>
      </c>
      <c r="I51" s="297">
        <v>0.224</v>
      </c>
      <c r="J51" s="297">
        <v>0.461</v>
      </c>
      <c r="K51" s="297">
        <v>0.124</v>
      </c>
      <c r="L51" s="298">
        <v>0.527</v>
      </c>
      <c r="M51" s="194">
        <f>SUM(D51:L51)</f>
        <v>4.473</v>
      </c>
    </row>
    <row r="52" spans="1:13" s="130" customFormat="1" ht="15" customHeight="1" thickBot="1">
      <c r="A52" s="431" t="s">
        <v>97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</row>
    <row r="53" spans="1:13" s="13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82</v>
      </c>
      <c r="M53" s="8" t="s">
        <v>14</v>
      </c>
    </row>
    <row r="54" spans="1:13" s="130" customFormat="1" ht="13.5" customHeight="1" thickBot="1">
      <c r="A54" s="337" t="s">
        <v>100</v>
      </c>
      <c r="B54" s="467"/>
      <c r="C54" s="468"/>
      <c r="D54" s="195">
        <f>SUM(D55:D56)</f>
        <v>23</v>
      </c>
      <c r="E54" s="195">
        <f aca="true" t="shared" si="9" ref="E54:L54">SUM(E55:E56)</f>
        <v>567</v>
      </c>
      <c r="F54" s="195">
        <f t="shared" si="9"/>
        <v>47</v>
      </c>
      <c r="G54" s="195">
        <f t="shared" si="9"/>
        <v>27</v>
      </c>
      <c r="H54" s="195">
        <f t="shared" si="9"/>
        <v>7</v>
      </c>
      <c r="I54" s="195">
        <f t="shared" si="9"/>
        <v>27</v>
      </c>
      <c r="J54" s="195">
        <f t="shared" si="9"/>
        <v>9</v>
      </c>
      <c r="K54" s="195">
        <f t="shared" si="9"/>
        <v>4</v>
      </c>
      <c r="L54" s="195">
        <f t="shared" si="9"/>
        <v>381</v>
      </c>
      <c r="M54" s="196">
        <f>SUM(M55:M56)</f>
        <v>1092</v>
      </c>
    </row>
    <row r="55" spans="1:13" s="130" customFormat="1" ht="13.5" customHeight="1">
      <c r="A55" s="416" t="s">
        <v>57</v>
      </c>
      <c r="B55" s="457"/>
      <c r="C55" s="457"/>
      <c r="D55" s="103">
        <v>3</v>
      </c>
      <c r="E55" s="104">
        <v>424</v>
      </c>
      <c r="F55" s="104">
        <v>19</v>
      </c>
      <c r="G55" s="104">
        <v>5</v>
      </c>
      <c r="H55" s="104">
        <v>2</v>
      </c>
      <c r="I55" s="104">
        <v>8</v>
      </c>
      <c r="J55" s="104">
        <v>2</v>
      </c>
      <c r="K55" s="104">
        <v>2</v>
      </c>
      <c r="L55" s="157">
        <v>248</v>
      </c>
      <c r="M55" s="196">
        <f>SUM(D55:L55)</f>
        <v>713</v>
      </c>
    </row>
    <row r="56" spans="1:13" s="130" customFormat="1" ht="13.5" customHeight="1">
      <c r="A56" s="398" t="s">
        <v>23</v>
      </c>
      <c r="B56" s="451"/>
      <c r="C56" s="451"/>
      <c r="D56" s="105">
        <v>20</v>
      </c>
      <c r="E56" s="47">
        <v>143</v>
      </c>
      <c r="F56" s="47">
        <v>28</v>
      </c>
      <c r="G56" s="47">
        <v>22</v>
      </c>
      <c r="H56" s="47">
        <v>5</v>
      </c>
      <c r="I56" s="47">
        <v>19</v>
      </c>
      <c r="J56" s="47">
        <v>7</v>
      </c>
      <c r="K56" s="47">
        <v>2</v>
      </c>
      <c r="L56" s="159">
        <v>133</v>
      </c>
      <c r="M56" s="88">
        <f>SUM(D56:L56)</f>
        <v>379</v>
      </c>
    </row>
    <row r="57" spans="1:13" s="130" customFormat="1" ht="13.5" customHeight="1" thickBot="1">
      <c r="A57" s="449" t="s">
        <v>95</v>
      </c>
      <c r="B57" s="450"/>
      <c r="C57" s="450"/>
      <c r="D57" s="296">
        <v>0.299</v>
      </c>
      <c r="E57" s="299">
        <v>5.564</v>
      </c>
      <c r="F57" s="299">
        <v>0.393</v>
      </c>
      <c r="G57" s="299">
        <v>0.196</v>
      </c>
      <c r="H57" s="299">
        <v>0.041</v>
      </c>
      <c r="I57" s="299">
        <v>0.201</v>
      </c>
      <c r="J57" s="299">
        <v>0.079</v>
      </c>
      <c r="K57" s="299">
        <v>0.025</v>
      </c>
      <c r="L57" s="298">
        <v>2.927</v>
      </c>
      <c r="M57" s="168">
        <f>SUM(D57:L57)</f>
        <v>9.725</v>
      </c>
    </row>
    <row r="58" spans="1:13" s="130" customFormat="1" ht="12.75" customHeight="1" thickBot="1">
      <c r="A58" s="30" t="s">
        <v>97</v>
      </c>
      <c r="B58" s="30"/>
      <c r="C58" s="30"/>
      <c r="D58" s="197"/>
      <c r="E58" s="197"/>
      <c r="F58" s="197"/>
      <c r="G58" s="197"/>
      <c r="H58" s="197"/>
      <c r="I58" s="197"/>
      <c r="J58" s="197"/>
      <c r="K58" s="147" t="s">
        <v>83</v>
      </c>
      <c r="L58" s="197"/>
      <c r="M58" s="197"/>
    </row>
    <row r="59" spans="1:13" s="130" customFormat="1" ht="15.75" thickBot="1">
      <c r="A59" s="173"/>
      <c r="B59" s="33"/>
      <c r="C59" s="174"/>
      <c r="D59" s="175" t="s">
        <v>0</v>
      </c>
      <c r="E59" s="17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30" customFormat="1" ht="15.75" customHeight="1">
      <c r="A60" s="369" t="s">
        <v>80</v>
      </c>
      <c r="B60" s="458" t="s">
        <v>10</v>
      </c>
      <c r="C60" s="459"/>
      <c r="D60" s="178">
        <v>1</v>
      </c>
      <c r="E60" s="179">
        <v>2</v>
      </c>
      <c r="F60" s="179">
        <v>3</v>
      </c>
      <c r="G60" s="179"/>
      <c r="H60" s="179"/>
      <c r="I60" s="179">
        <v>3</v>
      </c>
      <c r="J60" s="179">
        <v>1</v>
      </c>
      <c r="K60" s="179"/>
      <c r="L60" s="180">
        <v>2</v>
      </c>
      <c r="M60" s="181">
        <f>SUM(C60:L60)</f>
        <v>12</v>
      </c>
    </row>
    <row r="61" spans="1:13" s="130" customFormat="1" ht="15.75" thickBot="1">
      <c r="A61" s="478"/>
      <c r="B61" s="379" t="s">
        <v>9</v>
      </c>
      <c r="C61" s="444"/>
      <c r="D61" s="183"/>
      <c r="E61" s="184"/>
      <c r="F61" s="184">
        <v>3</v>
      </c>
      <c r="G61" s="184">
        <v>1</v>
      </c>
      <c r="H61" s="184">
        <v>1</v>
      </c>
      <c r="I61" s="184">
        <v>3</v>
      </c>
      <c r="J61" s="184"/>
      <c r="K61" s="184"/>
      <c r="L61" s="185">
        <v>1</v>
      </c>
      <c r="M61" s="186">
        <f>SUM(C61:L61)</f>
        <v>9</v>
      </c>
    </row>
    <row r="62" spans="1:13" s="130" customFormat="1" ht="15.75" thickBot="1">
      <c r="A62" s="478"/>
      <c r="B62" s="446" t="s">
        <v>55</v>
      </c>
      <c r="C62" s="447"/>
      <c r="D62" s="146">
        <f>SUM(D60:D61)</f>
        <v>1</v>
      </c>
      <c r="E62" s="146">
        <f aca="true" t="shared" si="10" ref="E62:L62">SUM(E60:E61)</f>
        <v>2</v>
      </c>
      <c r="F62" s="146">
        <f t="shared" si="10"/>
        <v>6</v>
      </c>
      <c r="G62" s="146">
        <f t="shared" si="10"/>
        <v>1</v>
      </c>
      <c r="H62" s="146">
        <f t="shared" si="10"/>
        <v>1</v>
      </c>
      <c r="I62" s="146">
        <f t="shared" si="10"/>
        <v>6</v>
      </c>
      <c r="J62" s="146">
        <f t="shared" si="10"/>
        <v>1</v>
      </c>
      <c r="K62" s="146">
        <f t="shared" si="10"/>
        <v>0</v>
      </c>
      <c r="L62" s="146">
        <f t="shared" si="10"/>
        <v>3</v>
      </c>
      <c r="M62" s="188">
        <f>SUM(M60:M61)</f>
        <v>21</v>
      </c>
    </row>
    <row r="63" spans="1:13" s="130" customFormat="1" ht="15.75" thickBot="1">
      <c r="A63" s="465"/>
      <c r="B63" s="469" t="s">
        <v>66</v>
      </c>
      <c r="C63" s="470"/>
      <c r="D63" s="300">
        <v>6851</v>
      </c>
      <c r="E63" s="301">
        <v>13701</v>
      </c>
      <c r="F63" s="301">
        <v>41105</v>
      </c>
      <c r="G63" s="301">
        <v>6851</v>
      </c>
      <c r="H63" s="301">
        <v>6851</v>
      </c>
      <c r="I63" s="301">
        <v>41105</v>
      </c>
      <c r="J63" s="301">
        <v>6851</v>
      </c>
      <c r="K63" s="302"/>
      <c r="L63" s="301">
        <v>20552</v>
      </c>
      <c r="M63" s="198">
        <f>SUM(D63:L63)</f>
        <v>143867</v>
      </c>
    </row>
    <row r="64" spans="1:13" s="130" customFormat="1" ht="15">
      <c r="A64" s="30" t="s">
        <v>97</v>
      </c>
      <c r="B64" s="30"/>
      <c r="C64" s="30"/>
      <c r="D64" s="199"/>
      <c r="E64" s="477"/>
      <c r="F64" s="477"/>
      <c r="G64" s="477"/>
      <c r="H64" s="477"/>
      <c r="I64" s="477"/>
      <c r="J64" s="477"/>
      <c r="K64" s="477"/>
      <c r="L64" s="477"/>
      <c r="M64" s="477"/>
    </row>
    <row r="65" spans="1:13" s="130" customFormat="1" ht="3.75" customHeight="1">
      <c r="A65" s="200"/>
      <c r="B65" s="30"/>
      <c r="C65" s="33"/>
      <c r="D65" s="201"/>
      <c r="E65" s="201"/>
      <c r="F65" s="201"/>
      <c r="G65" s="201"/>
      <c r="H65" s="201"/>
      <c r="I65" s="201"/>
      <c r="J65" s="201"/>
      <c r="K65" s="201"/>
      <c r="L65" s="201"/>
      <c r="M65" s="172"/>
    </row>
    <row r="66" spans="1:13" s="1" customFormat="1" ht="48" customHeight="1">
      <c r="A66" s="366" t="s">
        <v>126</v>
      </c>
      <c r="B66" s="366"/>
      <c r="C66" s="366"/>
      <c r="D66" s="366"/>
      <c r="E66" s="366"/>
      <c r="F66" s="366"/>
      <c r="G66" s="366"/>
      <c r="H66" s="366"/>
      <c r="I66" s="366"/>
      <c r="J66" s="366"/>
      <c r="K66" s="366"/>
      <c r="L66" s="366"/>
      <c r="M66" s="366"/>
    </row>
    <row r="67" spans="1:13" s="1" customFormat="1" ht="1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ht="15.75" thickBot="1">
      <c r="A68" s="128"/>
    </row>
    <row r="69" spans="1:13" ht="15.75" thickBot="1">
      <c r="A69" s="20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40" t="s">
        <v>7</v>
      </c>
      <c r="M69" s="8" t="s">
        <v>14</v>
      </c>
    </row>
    <row r="70" spans="1:13" ht="15.75" thickBot="1">
      <c r="A70" s="431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</row>
    <row r="71" spans="1:13" s="129" customFormat="1" ht="15.75" thickBot="1">
      <c r="A71" s="369" t="s">
        <v>28</v>
      </c>
      <c r="B71" s="464"/>
      <c r="C71" s="81" t="s">
        <v>69</v>
      </c>
      <c r="D71" s="305">
        <v>204</v>
      </c>
      <c r="E71" s="203">
        <v>683</v>
      </c>
      <c r="F71" s="204">
        <v>955</v>
      </c>
      <c r="G71" s="204">
        <v>2823</v>
      </c>
      <c r="H71" s="203">
        <v>442</v>
      </c>
      <c r="I71" s="204">
        <v>2133</v>
      </c>
      <c r="J71" s="204">
        <v>937</v>
      </c>
      <c r="K71" s="203">
        <v>367</v>
      </c>
      <c r="L71" s="327">
        <v>787</v>
      </c>
      <c r="M71" s="13">
        <f>SUM(D71:L71)</f>
        <v>9331</v>
      </c>
    </row>
    <row r="72" spans="1:13" s="129" customFormat="1" ht="30.75" thickBot="1">
      <c r="A72" s="465"/>
      <c r="B72" s="466"/>
      <c r="C72" s="89" t="s">
        <v>84</v>
      </c>
      <c r="D72" s="231">
        <v>165045.8</v>
      </c>
      <c r="E72" s="231">
        <v>717057.79</v>
      </c>
      <c r="F72" s="231">
        <v>766776.68</v>
      </c>
      <c r="G72" s="231">
        <v>2759800</v>
      </c>
      <c r="H72" s="231">
        <v>426690.4</v>
      </c>
      <c r="I72" s="231">
        <v>1929715.62</v>
      </c>
      <c r="J72" s="231">
        <v>923080.6</v>
      </c>
      <c r="K72" s="231">
        <v>338660.94</v>
      </c>
      <c r="L72" s="328">
        <v>935733.43</v>
      </c>
      <c r="M72" s="329">
        <f>SUM(D72:L72)</f>
        <v>8962561.26</v>
      </c>
    </row>
    <row r="73" spans="1:13" s="130" customFormat="1" ht="15">
      <c r="A73" s="30" t="s">
        <v>65</v>
      </c>
      <c r="B73" s="30"/>
      <c r="C73" s="51"/>
      <c r="D73" s="101"/>
      <c r="E73" s="101"/>
      <c r="F73" s="101"/>
      <c r="G73" s="101"/>
      <c r="H73" s="101"/>
      <c r="I73" s="101"/>
      <c r="J73" s="101"/>
      <c r="K73" s="101"/>
      <c r="L73" s="101"/>
      <c r="M73" s="53"/>
    </row>
    <row r="74" spans="1:13" s="30" customFormat="1" ht="15.75" thickBot="1">
      <c r="A74" s="200"/>
      <c r="C74" s="51"/>
      <c r="D74" s="201"/>
      <c r="E74" s="201"/>
      <c r="F74" s="201"/>
      <c r="G74" s="201"/>
      <c r="H74" s="201"/>
      <c r="I74" s="201"/>
      <c r="J74" s="201"/>
      <c r="K74" s="201"/>
      <c r="L74" s="201"/>
      <c r="M74" s="172"/>
    </row>
    <row r="75" spans="1:13" ht="15">
      <c r="A75" s="472" t="s">
        <v>58</v>
      </c>
      <c r="B75" s="473"/>
      <c r="C75" s="81" t="s">
        <v>69</v>
      </c>
      <c r="D75" s="306">
        <v>725</v>
      </c>
      <c r="E75" s="205">
        <v>774</v>
      </c>
      <c r="F75" s="205">
        <v>2977</v>
      </c>
      <c r="G75" s="206">
        <v>1961</v>
      </c>
      <c r="H75" s="205">
        <v>462</v>
      </c>
      <c r="I75" s="206">
        <v>2006</v>
      </c>
      <c r="J75" s="205">
        <v>616</v>
      </c>
      <c r="K75" s="205">
        <v>764</v>
      </c>
      <c r="L75" s="206">
        <v>795</v>
      </c>
      <c r="M75" s="303">
        <f>SUM(D75:L75)</f>
        <v>11080</v>
      </c>
    </row>
    <row r="76" spans="1:13" ht="30.75" thickBot="1">
      <c r="A76" s="474"/>
      <c r="B76" s="475"/>
      <c r="C76" s="89" t="s">
        <v>84</v>
      </c>
      <c r="D76" s="307">
        <v>11955969.61</v>
      </c>
      <c r="E76" s="231">
        <v>10293339.7</v>
      </c>
      <c r="F76" s="231">
        <v>23041022.78</v>
      </c>
      <c r="G76" s="231">
        <v>25939898.28</v>
      </c>
      <c r="H76" s="231">
        <v>6107528.9</v>
      </c>
      <c r="I76" s="231">
        <v>30754077.19</v>
      </c>
      <c r="J76" s="231">
        <v>7797685.4</v>
      </c>
      <c r="K76" s="231">
        <v>10639097.4</v>
      </c>
      <c r="L76" s="231">
        <v>13212108.56</v>
      </c>
      <c r="M76" s="304">
        <f>SUM(D76:L76)</f>
        <v>139740727.82000002</v>
      </c>
    </row>
    <row r="77" spans="1:13" ht="15">
      <c r="A77" s="30" t="s">
        <v>65</v>
      </c>
      <c r="B77" s="132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53"/>
    </row>
    <row r="78" spans="1:13" ht="15">
      <c r="A78" s="3" t="s">
        <v>61</v>
      </c>
      <c r="B78" s="132"/>
      <c r="C78" s="207"/>
      <c r="D78" s="208"/>
      <c r="E78" s="208"/>
      <c r="F78" s="208"/>
      <c r="G78" s="208"/>
      <c r="H78" s="208"/>
      <c r="I78" s="208"/>
      <c r="J78" s="208"/>
      <c r="K78" s="208"/>
      <c r="L78" s="208"/>
      <c r="M78" s="53"/>
    </row>
    <row r="79" spans="1:13" ht="30" customHeight="1" thickBot="1">
      <c r="A79" s="471" t="s">
        <v>133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</row>
    <row r="80" spans="1:13" ht="15.75" thickBot="1">
      <c r="A80" s="309"/>
      <c r="B80" s="309"/>
      <c r="C80" s="5" t="s">
        <v>78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40" t="s">
        <v>7</v>
      </c>
      <c r="M80" s="8" t="s">
        <v>14</v>
      </c>
    </row>
    <row r="81" ht="15.75" thickBot="1"/>
    <row r="82" spans="1:13" ht="15" customHeight="1">
      <c r="A82" s="460" t="s">
        <v>132</v>
      </c>
      <c r="B82" s="81" t="s">
        <v>69</v>
      </c>
      <c r="C82" s="178"/>
      <c r="D82" s="308">
        <v>85</v>
      </c>
      <c r="E82" s="203">
        <v>251</v>
      </c>
      <c r="F82" s="203">
        <v>901</v>
      </c>
      <c r="G82" s="203">
        <v>591</v>
      </c>
      <c r="H82" s="203">
        <v>154</v>
      </c>
      <c r="I82" s="203">
        <v>555</v>
      </c>
      <c r="J82" s="203">
        <v>290</v>
      </c>
      <c r="K82" s="210">
        <v>141</v>
      </c>
      <c r="L82" s="209">
        <v>510</v>
      </c>
      <c r="M82" s="303">
        <f>SUM(D82:L82)</f>
        <v>3478</v>
      </c>
    </row>
    <row r="83" spans="1:13" ht="30.75" thickBot="1">
      <c r="A83" s="461"/>
      <c r="B83" s="89" t="s">
        <v>81</v>
      </c>
      <c r="C83" s="330">
        <v>0</v>
      </c>
      <c r="D83" s="307">
        <v>339870.5</v>
      </c>
      <c r="E83" s="231">
        <v>963267.4</v>
      </c>
      <c r="F83" s="231">
        <v>3302494.52</v>
      </c>
      <c r="G83" s="231">
        <v>2326439.05</v>
      </c>
      <c r="H83" s="231">
        <v>587027.14</v>
      </c>
      <c r="I83" s="231">
        <v>2138183.7</v>
      </c>
      <c r="J83" s="231">
        <v>1051200.48</v>
      </c>
      <c r="K83" s="231">
        <v>652316.18</v>
      </c>
      <c r="L83" s="231">
        <v>2109195.39</v>
      </c>
      <c r="M83" s="304">
        <f>SUM(D83:L83)</f>
        <v>13469994.36</v>
      </c>
    </row>
    <row r="84" spans="1:13" ht="15">
      <c r="A84" s="30"/>
      <c r="B84" s="30"/>
      <c r="C84" s="30" t="s">
        <v>85</v>
      </c>
      <c r="D84" s="101"/>
      <c r="E84" s="101"/>
      <c r="F84" s="101"/>
      <c r="G84" s="101"/>
      <c r="H84" s="101"/>
      <c r="I84" s="101"/>
      <c r="J84" s="101"/>
      <c r="K84" s="101"/>
      <c r="L84" s="101"/>
      <c r="M84" s="53"/>
    </row>
    <row r="85" ht="15">
      <c r="A85" s="30" t="s">
        <v>65</v>
      </c>
    </row>
    <row r="86" ht="15">
      <c r="H86" s="331"/>
    </row>
    <row r="87" ht="15">
      <c r="H87" s="331"/>
    </row>
    <row r="88" ht="15">
      <c r="H88" s="331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3" man="1"/>
    <brk id="6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D18" sqref="D18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87" t="s">
        <v>127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3" s="1" customFormat="1" ht="8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9" customHeight="1" thickBot="1">
      <c r="A3" s="12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81" t="s">
        <v>7</v>
      </c>
      <c r="M4" s="382"/>
      <c r="N4" s="8" t="s">
        <v>14</v>
      </c>
    </row>
    <row r="5" ht="12" customHeight="1" thickBot="1"/>
    <row r="6" spans="1:14" s="129" customFormat="1" ht="12.75" customHeight="1">
      <c r="A6" s="491" t="s">
        <v>128</v>
      </c>
      <c r="B6" s="492"/>
      <c r="C6" s="320" t="s">
        <v>10</v>
      </c>
      <c r="D6" s="317">
        <v>793</v>
      </c>
      <c r="E6" s="311">
        <v>1898</v>
      </c>
      <c r="F6" s="311">
        <v>4051</v>
      </c>
      <c r="G6" s="311">
        <v>3263</v>
      </c>
      <c r="H6" s="311">
        <v>1247</v>
      </c>
      <c r="I6" s="311">
        <v>3077</v>
      </c>
      <c r="J6" s="311">
        <v>1702</v>
      </c>
      <c r="K6" s="311">
        <v>960</v>
      </c>
      <c r="L6" s="490">
        <v>3650</v>
      </c>
      <c r="M6" s="490"/>
      <c r="N6" s="303">
        <f>SUM(D6:M6)</f>
        <v>20641</v>
      </c>
    </row>
    <row r="7" spans="1:14" s="129" customFormat="1" ht="12.75" customHeight="1">
      <c r="A7" s="493"/>
      <c r="B7" s="494"/>
      <c r="C7" s="321" t="s">
        <v>9</v>
      </c>
      <c r="D7" s="318">
        <v>928</v>
      </c>
      <c r="E7" s="310">
        <v>2159</v>
      </c>
      <c r="F7" s="310">
        <v>4606</v>
      </c>
      <c r="G7" s="310">
        <v>4212</v>
      </c>
      <c r="H7" s="310">
        <v>1483</v>
      </c>
      <c r="I7" s="310">
        <v>3558</v>
      </c>
      <c r="J7" s="310">
        <v>1983</v>
      </c>
      <c r="K7" s="310">
        <v>1134</v>
      </c>
      <c r="L7" s="497">
        <v>4208</v>
      </c>
      <c r="M7" s="497"/>
      <c r="N7" s="312">
        <f>SUM(D7:M7)</f>
        <v>24271</v>
      </c>
    </row>
    <row r="8" spans="1:14" s="129" customFormat="1" ht="12.75" customHeight="1" thickBot="1">
      <c r="A8" s="495"/>
      <c r="B8" s="496"/>
      <c r="C8" s="322" t="s">
        <v>55</v>
      </c>
      <c r="D8" s="319">
        <f>SUM(D6:D7)</f>
        <v>1721</v>
      </c>
      <c r="E8" s="313">
        <f aca="true" t="shared" si="0" ref="E8:K8">SUM(E6:E7)</f>
        <v>4057</v>
      </c>
      <c r="F8" s="313">
        <f t="shared" si="0"/>
        <v>8657</v>
      </c>
      <c r="G8" s="313">
        <f t="shared" si="0"/>
        <v>7475</v>
      </c>
      <c r="H8" s="313">
        <f t="shared" si="0"/>
        <v>2730</v>
      </c>
      <c r="I8" s="313">
        <f t="shared" si="0"/>
        <v>6635</v>
      </c>
      <c r="J8" s="313">
        <f t="shared" si="0"/>
        <v>3685</v>
      </c>
      <c r="K8" s="313">
        <f t="shared" si="0"/>
        <v>2094</v>
      </c>
      <c r="L8" s="498">
        <f>SUM(L6:L7)</f>
        <v>7858</v>
      </c>
      <c r="M8" s="498"/>
      <c r="N8" s="314">
        <f>SUM(D8:M8)</f>
        <v>44912</v>
      </c>
    </row>
    <row r="9" spans="1:13" s="30" customFormat="1" ht="12.75" customHeight="1" thickBot="1">
      <c r="A9" s="139"/>
      <c r="B9" s="139"/>
      <c r="C9" s="139"/>
      <c r="D9" s="221"/>
      <c r="E9" s="221"/>
      <c r="F9" s="221"/>
      <c r="G9" s="221"/>
      <c r="H9" s="221"/>
      <c r="I9" s="221"/>
      <c r="J9" s="221"/>
      <c r="K9" s="221"/>
      <c r="L9" s="221"/>
      <c r="M9" s="53"/>
    </row>
    <row r="10" spans="1:14" s="129" customFormat="1" ht="15.75" customHeight="1">
      <c r="A10" s="499" t="s">
        <v>129</v>
      </c>
      <c r="B10" s="500"/>
      <c r="C10" s="320" t="s">
        <v>10</v>
      </c>
      <c r="D10" s="323">
        <v>327</v>
      </c>
      <c r="E10" s="316">
        <v>826</v>
      </c>
      <c r="F10" s="316">
        <v>1673</v>
      </c>
      <c r="G10" s="316">
        <v>1569</v>
      </c>
      <c r="H10" s="316">
        <v>385</v>
      </c>
      <c r="I10" s="316">
        <v>1115</v>
      </c>
      <c r="J10" s="316">
        <v>685</v>
      </c>
      <c r="K10" s="316">
        <v>346</v>
      </c>
      <c r="L10" s="488">
        <v>1224</v>
      </c>
      <c r="M10" s="489"/>
      <c r="N10" s="13">
        <f>SUM(D10:M10)</f>
        <v>8150</v>
      </c>
    </row>
    <row r="11" spans="1:14" s="129" customFormat="1" ht="15">
      <c r="A11" s="501"/>
      <c r="B11" s="502"/>
      <c r="C11" s="321" t="s">
        <v>9</v>
      </c>
      <c r="D11" s="324">
        <v>411</v>
      </c>
      <c r="E11" s="315">
        <v>913</v>
      </c>
      <c r="F11" s="315">
        <v>2169</v>
      </c>
      <c r="G11" s="315">
        <v>2009</v>
      </c>
      <c r="H11" s="315">
        <v>511</v>
      </c>
      <c r="I11" s="315">
        <v>1399</v>
      </c>
      <c r="J11" s="315">
        <v>787</v>
      </c>
      <c r="K11" s="315">
        <v>423</v>
      </c>
      <c r="L11" s="505">
        <v>1596</v>
      </c>
      <c r="M11" s="506"/>
      <c r="N11" s="26">
        <f>SUM(D11:M11)</f>
        <v>10218</v>
      </c>
    </row>
    <row r="12" spans="1:14" s="129" customFormat="1" ht="15.75" thickBot="1">
      <c r="A12" s="503"/>
      <c r="B12" s="504"/>
      <c r="C12" s="322" t="s">
        <v>55</v>
      </c>
      <c r="D12" s="222">
        <f>SUM(D10:D11)</f>
        <v>738</v>
      </c>
      <c r="E12" s="223">
        <f aca="true" t="shared" si="1" ref="E12:K12">SUM(E10:E11)</f>
        <v>1739</v>
      </c>
      <c r="F12" s="223">
        <f t="shared" si="1"/>
        <v>3842</v>
      </c>
      <c r="G12" s="223">
        <f t="shared" si="1"/>
        <v>3578</v>
      </c>
      <c r="H12" s="223">
        <f t="shared" si="1"/>
        <v>896</v>
      </c>
      <c r="I12" s="223">
        <f t="shared" si="1"/>
        <v>2514</v>
      </c>
      <c r="J12" s="223">
        <f t="shared" si="1"/>
        <v>1472</v>
      </c>
      <c r="K12" s="223">
        <f t="shared" si="1"/>
        <v>769</v>
      </c>
      <c r="L12" s="507">
        <f>SUM(L10:L11)</f>
        <v>2820</v>
      </c>
      <c r="M12" s="508"/>
      <c r="N12" s="220">
        <f>SUM(D12:M12)</f>
        <v>18368</v>
      </c>
    </row>
    <row r="13" spans="1:13" s="129" customFormat="1" ht="15.75" customHeight="1">
      <c r="A13" s="479" t="s">
        <v>65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</row>
    <row r="14" spans="1:14" s="30" customFormat="1" ht="15.75" thickBot="1">
      <c r="A14" s="139"/>
      <c r="B14" s="139"/>
      <c r="D14" s="10"/>
      <c r="E14" s="10"/>
      <c r="F14" s="10"/>
      <c r="G14" s="10"/>
      <c r="H14" s="10"/>
      <c r="I14" s="10"/>
      <c r="J14" s="10"/>
      <c r="K14" s="10"/>
      <c r="L14" s="224"/>
      <c r="M14" s="224"/>
      <c r="N14" s="10"/>
    </row>
    <row r="15" spans="1:14" s="130" customFormat="1" ht="15.75" thickBot="1">
      <c r="A15" s="200"/>
      <c r="B15" s="200"/>
      <c r="C15" s="33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81" t="s">
        <v>7</v>
      </c>
      <c r="M15" s="382"/>
      <c r="N15" s="8" t="s">
        <v>14</v>
      </c>
    </row>
    <row r="16" spans="1:13" s="130" customFormat="1" ht="15.75" thickBot="1">
      <c r="A16" s="200"/>
      <c r="B16" s="20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4" s="129" customFormat="1" ht="30">
      <c r="A17" s="480" t="s">
        <v>109</v>
      </c>
      <c r="B17" s="481"/>
      <c r="C17" s="232" t="s">
        <v>59</v>
      </c>
      <c r="D17" s="114">
        <v>112</v>
      </c>
      <c r="E17" s="225">
        <v>170</v>
      </c>
      <c r="F17" s="225">
        <v>375</v>
      </c>
      <c r="G17" s="225">
        <v>402</v>
      </c>
      <c r="H17" s="225">
        <v>205</v>
      </c>
      <c r="I17" s="225">
        <v>284</v>
      </c>
      <c r="J17" s="225">
        <v>119</v>
      </c>
      <c r="K17" s="225">
        <v>107</v>
      </c>
      <c r="L17" s="420">
        <v>89</v>
      </c>
      <c r="M17" s="484"/>
      <c r="N17" s="13">
        <f>SUM(D17:L17)</f>
        <v>1863</v>
      </c>
    </row>
    <row r="18" spans="1:14" s="129" customFormat="1" ht="30.75" thickBot="1">
      <c r="A18" s="482"/>
      <c r="B18" s="483"/>
      <c r="C18" s="233" t="s">
        <v>98</v>
      </c>
      <c r="D18" s="231">
        <v>398928</v>
      </c>
      <c r="E18" s="231">
        <v>303540</v>
      </c>
      <c r="F18" s="231">
        <v>813464</v>
      </c>
      <c r="G18" s="231">
        <v>685495</v>
      </c>
      <c r="H18" s="231">
        <v>584581</v>
      </c>
      <c r="I18" s="231">
        <v>592042</v>
      </c>
      <c r="J18" s="231">
        <v>177694</v>
      </c>
      <c r="K18" s="231">
        <v>196017</v>
      </c>
      <c r="L18" s="485">
        <v>276221</v>
      </c>
      <c r="M18" s="486"/>
      <c r="N18" s="226">
        <f>SUM(D18:L18)</f>
        <v>4027982</v>
      </c>
    </row>
    <row r="19" ht="15" customHeight="1">
      <c r="A19" s="3" t="s">
        <v>65</v>
      </c>
    </row>
    <row r="20" spans="1:13" s="129" customFormat="1" ht="13.5" customHeight="1">
      <c r="A20" s="33"/>
      <c r="B20" s="33"/>
      <c r="C20" s="33"/>
      <c r="D20" s="227"/>
      <c r="E20" s="228"/>
      <c r="F20" s="227"/>
      <c r="G20" s="229"/>
      <c r="H20" s="227"/>
      <c r="I20" s="229"/>
      <c r="J20" s="229"/>
      <c r="K20" s="227"/>
      <c r="L20" s="227"/>
      <c r="M20" s="53"/>
    </row>
    <row r="21" ht="15">
      <c r="I21" s="230"/>
    </row>
    <row r="22" ht="15">
      <c r="I22" s="230"/>
    </row>
    <row r="23" ht="15">
      <c r="I23" s="13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16" sqref="L1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10" t="s">
        <v>130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2" s="1" customFormat="1" ht="1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4" ht="13.5" customHeight="1" thickBot="1">
      <c r="A3" s="128"/>
      <c r="M3" s="3"/>
      <c r="N3" s="3"/>
    </row>
    <row r="4" spans="1:12" ht="15.75" thickBot="1">
      <c r="A4" s="337" t="s">
        <v>27</v>
      </c>
      <c r="B4" s="509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40" t="s">
        <v>7</v>
      </c>
      <c r="L4" s="8" t="s">
        <v>14</v>
      </c>
    </row>
    <row r="5" ht="15.75" thickBot="1"/>
    <row r="6" spans="1:14" s="129" customFormat="1" ht="15.75" thickBot="1">
      <c r="A6" s="258" t="s">
        <v>40</v>
      </c>
      <c r="B6" s="188" t="s">
        <v>41</v>
      </c>
      <c r="C6" s="259">
        <f aca="true" t="shared" si="0" ref="C6:K6">SUM(C7:C16)</f>
        <v>3097</v>
      </c>
      <c r="D6" s="259">
        <f t="shared" si="0"/>
        <v>5621</v>
      </c>
      <c r="E6" s="259">
        <f t="shared" si="0"/>
        <v>8872</v>
      </c>
      <c r="F6" s="259">
        <f t="shared" si="0"/>
        <v>13730</v>
      </c>
      <c r="G6" s="259">
        <f t="shared" si="0"/>
        <v>3896</v>
      </c>
      <c r="H6" s="259">
        <f t="shared" si="0"/>
        <v>10471</v>
      </c>
      <c r="I6" s="259">
        <f t="shared" si="0"/>
        <v>5716</v>
      </c>
      <c r="J6" s="259">
        <f t="shared" si="0"/>
        <v>3189</v>
      </c>
      <c r="K6" s="259">
        <f t="shared" si="0"/>
        <v>22126</v>
      </c>
      <c r="L6" s="37">
        <f>SUM(C6:K6)</f>
        <v>76718</v>
      </c>
      <c r="M6" s="130"/>
      <c r="N6" s="130"/>
    </row>
    <row r="7" spans="1:14" s="129" customFormat="1" ht="13.5" customHeight="1">
      <c r="A7" s="260" t="s">
        <v>30</v>
      </c>
      <c r="B7" s="261" t="s">
        <v>38</v>
      </c>
      <c r="C7" s="262">
        <v>0</v>
      </c>
      <c r="D7" s="263">
        <v>0</v>
      </c>
      <c r="E7" s="263">
        <v>0</v>
      </c>
      <c r="F7" s="263">
        <v>0</v>
      </c>
      <c r="G7" s="263">
        <v>2</v>
      </c>
      <c r="H7" s="263">
        <v>0</v>
      </c>
      <c r="I7" s="263">
        <v>0</v>
      </c>
      <c r="J7" s="263">
        <v>0</v>
      </c>
      <c r="K7" s="263">
        <v>22</v>
      </c>
      <c r="L7" s="19">
        <f aca="true" t="shared" si="1" ref="L7:L16">SUM(C7:K7)</f>
        <v>24</v>
      </c>
      <c r="M7" s="130"/>
      <c r="N7" s="130"/>
    </row>
    <row r="8" spans="1:14" s="129" customFormat="1" ht="13.5" customHeight="1">
      <c r="A8" s="260" t="s">
        <v>31</v>
      </c>
      <c r="B8" s="261" t="s">
        <v>93</v>
      </c>
      <c r="C8" s="262">
        <v>0</v>
      </c>
      <c r="D8" s="263">
        <v>0</v>
      </c>
      <c r="E8" s="263">
        <v>0</v>
      </c>
      <c r="F8" s="263">
        <v>0</v>
      </c>
      <c r="G8" s="263">
        <v>0</v>
      </c>
      <c r="H8" s="263">
        <v>1</v>
      </c>
      <c r="I8" s="263">
        <v>3</v>
      </c>
      <c r="J8" s="263">
        <v>0</v>
      </c>
      <c r="K8" s="263">
        <v>3</v>
      </c>
      <c r="L8" s="19">
        <f t="shared" si="1"/>
        <v>7</v>
      </c>
      <c r="M8" s="130"/>
      <c r="N8" s="130"/>
    </row>
    <row r="9" spans="1:14" s="129" customFormat="1" ht="13.5" customHeight="1">
      <c r="A9" s="264" t="s">
        <v>32</v>
      </c>
      <c r="B9" s="265" t="s">
        <v>39</v>
      </c>
      <c r="C9" s="262">
        <v>458</v>
      </c>
      <c r="D9" s="266">
        <v>1028</v>
      </c>
      <c r="E9" s="266">
        <v>1448</v>
      </c>
      <c r="F9" s="263">
        <v>1927</v>
      </c>
      <c r="G9" s="266">
        <v>403</v>
      </c>
      <c r="H9" s="266">
        <v>2205</v>
      </c>
      <c r="I9" s="266">
        <v>1226</v>
      </c>
      <c r="J9" s="266">
        <v>823</v>
      </c>
      <c r="K9" s="266">
        <v>3373</v>
      </c>
      <c r="L9" s="26">
        <f t="shared" si="1"/>
        <v>12891</v>
      </c>
      <c r="M9" s="130"/>
      <c r="N9" s="130"/>
    </row>
    <row r="10" spans="1:14" s="129" customFormat="1" ht="13.5" customHeight="1">
      <c r="A10" s="264" t="s">
        <v>33</v>
      </c>
      <c r="B10" s="265" t="s">
        <v>42</v>
      </c>
      <c r="C10" s="262">
        <v>0</v>
      </c>
      <c r="D10" s="266">
        <v>0</v>
      </c>
      <c r="E10" s="266">
        <v>0</v>
      </c>
      <c r="F10" s="263">
        <v>37</v>
      </c>
      <c r="G10" s="266">
        <v>48</v>
      </c>
      <c r="H10" s="266">
        <v>33</v>
      </c>
      <c r="I10" s="266">
        <v>0</v>
      </c>
      <c r="J10" s="266">
        <v>0</v>
      </c>
      <c r="K10" s="266">
        <v>93</v>
      </c>
      <c r="L10" s="26">
        <f t="shared" si="1"/>
        <v>211</v>
      </c>
      <c r="M10" s="130"/>
      <c r="N10" s="130"/>
    </row>
    <row r="11" spans="1:14" s="129" customFormat="1" ht="13.5" customHeight="1">
      <c r="A11" s="264" t="s">
        <v>34</v>
      </c>
      <c r="B11" s="265" t="s">
        <v>43</v>
      </c>
      <c r="C11" s="262">
        <v>0</v>
      </c>
      <c r="D11" s="266">
        <v>2</v>
      </c>
      <c r="E11" s="266">
        <v>0</v>
      </c>
      <c r="F11" s="263">
        <v>0</v>
      </c>
      <c r="G11" s="266">
        <v>0</v>
      </c>
      <c r="H11" s="266">
        <v>0</v>
      </c>
      <c r="I11" s="266">
        <v>16</v>
      </c>
      <c r="J11" s="266">
        <v>0</v>
      </c>
      <c r="K11" s="266">
        <v>0</v>
      </c>
      <c r="L11" s="26">
        <f t="shared" si="1"/>
        <v>18</v>
      </c>
      <c r="M11" s="130"/>
      <c r="N11" s="130"/>
    </row>
    <row r="12" spans="1:14" s="129" customFormat="1" ht="13.5" customHeight="1">
      <c r="A12" s="264" t="s">
        <v>35</v>
      </c>
      <c r="B12" s="265" t="s">
        <v>44</v>
      </c>
      <c r="C12" s="262">
        <v>1704</v>
      </c>
      <c r="D12" s="266">
        <v>2875</v>
      </c>
      <c r="E12" s="266">
        <v>4185</v>
      </c>
      <c r="F12" s="263">
        <v>7966</v>
      </c>
      <c r="G12" s="266">
        <v>2286</v>
      </c>
      <c r="H12" s="266">
        <v>5337</v>
      </c>
      <c r="I12" s="266">
        <v>3101</v>
      </c>
      <c r="J12" s="266">
        <v>1658</v>
      </c>
      <c r="K12" s="266">
        <v>11179</v>
      </c>
      <c r="L12" s="26">
        <f t="shared" si="1"/>
        <v>40291</v>
      </c>
      <c r="M12" s="130"/>
      <c r="N12" s="130"/>
    </row>
    <row r="13" spans="1:14" s="129" customFormat="1" ht="13.5" customHeight="1">
      <c r="A13" s="264" t="s">
        <v>36</v>
      </c>
      <c r="B13" s="265" t="s">
        <v>45</v>
      </c>
      <c r="C13" s="262">
        <v>935</v>
      </c>
      <c r="D13" s="266">
        <v>1704</v>
      </c>
      <c r="E13" s="266">
        <v>3239</v>
      </c>
      <c r="F13" s="263">
        <v>3800</v>
      </c>
      <c r="G13" s="266">
        <v>1157</v>
      </c>
      <c r="H13" s="266">
        <v>2877</v>
      </c>
      <c r="I13" s="266">
        <v>1370</v>
      </c>
      <c r="J13" s="266">
        <v>708</v>
      </c>
      <c r="K13" s="266">
        <v>7447</v>
      </c>
      <c r="L13" s="26">
        <f t="shared" si="1"/>
        <v>23237</v>
      </c>
      <c r="M13" s="130"/>
      <c r="N13" s="130"/>
    </row>
    <row r="14" spans="1:14" s="129" customFormat="1" ht="13.5" customHeight="1">
      <c r="A14" s="264" t="s">
        <v>37</v>
      </c>
      <c r="B14" s="265" t="s">
        <v>46</v>
      </c>
      <c r="C14" s="262">
        <v>0</v>
      </c>
      <c r="D14" s="266">
        <v>3</v>
      </c>
      <c r="E14" s="266">
        <v>0</v>
      </c>
      <c r="F14" s="263">
        <v>0</v>
      </c>
      <c r="G14" s="266">
        <v>0</v>
      </c>
      <c r="H14" s="266">
        <v>18</v>
      </c>
      <c r="I14" s="266">
        <v>0</v>
      </c>
      <c r="J14" s="266">
        <v>0</v>
      </c>
      <c r="K14" s="266">
        <v>4</v>
      </c>
      <c r="L14" s="26">
        <f t="shared" si="1"/>
        <v>25</v>
      </c>
      <c r="M14" s="130"/>
      <c r="N14" s="130"/>
    </row>
    <row r="15" spans="1:14" s="129" customFormat="1" ht="13.5" customHeight="1">
      <c r="A15" s="264" t="s">
        <v>62</v>
      </c>
      <c r="B15" s="265" t="s">
        <v>63</v>
      </c>
      <c r="C15" s="267">
        <v>0</v>
      </c>
      <c r="D15" s="266">
        <v>9</v>
      </c>
      <c r="E15" s="266">
        <v>0</v>
      </c>
      <c r="F15" s="263">
        <v>0</v>
      </c>
      <c r="G15" s="266">
        <v>0</v>
      </c>
      <c r="H15" s="266">
        <v>0</v>
      </c>
      <c r="I15" s="266">
        <v>0</v>
      </c>
      <c r="J15" s="266">
        <v>0</v>
      </c>
      <c r="K15" s="266">
        <v>5</v>
      </c>
      <c r="L15" s="108">
        <f t="shared" si="1"/>
        <v>14</v>
      </c>
      <c r="M15" s="130"/>
      <c r="N15" s="130"/>
    </row>
    <row r="16" spans="1:14" s="129" customFormat="1" ht="13.5" customHeight="1" thickBot="1">
      <c r="A16" s="268" t="s">
        <v>26</v>
      </c>
      <c r="B16" s="269" t="s">
        <v>47</v>
      </c>
      <c r="C16" s="270">
        <v>0</v>
      </c>
      <c r="D16" s="271">
        <v>0</v>
      </c>
      <c r="E16" s="271">
        <v>0</v>
      </c>
      <c r="F16" s="272">
        <v>0</v>
      </c>
      <c r="G16" s="271">
        <v>0</v>
      </c>
      <c r="H16" s="271">
        <v>0</v>
      </c>
      <c r="I16" s="271">
        <v>0</v>
      </c>
      <c r="J16" s="271">
        <v>0</v>
      </c>
      <c r="K16" s="271">
        <v>0</v>
      </c>
      <c r="L16" s="220">
        <f t="shared" si="1"/>
        <v>0</v>
      </c>
      <c r="M16" s="130"/>
      <c r="N16" s="130"/>
    </row>
    <row r="17" spans="1:6" ht="15">
      <c r="A17" s="273" t="s">
        <v>65</v>
      </c>
      <c r="B17" s="257"/>
      <c r="C17" s="274"/>
      <c r="D17" s="257"/>
      <c r="E17" s="274"/>
      <c r="F17" s="257"/>
    </row>
    <row r="18" spans="2:6" ht="15">
      <c r="B18" s="257"/>
      <c r="C18" s="257"/>
      <c r="D18" s="257"/>
      <c r="E18" s="257"/>
      <c r="F18" s="257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2022-09-30T18:29:30Z</cp:lastPrinted>
  <dcterms:created xsi:type="dcterms:W3CDTF">2008-05-07T12:20:43Z</dcterms:created>
  <dcterms:modified xsi:type="dcterms:W3CDTF">2022-10-23T17:30:03Z</dcterms:modified>
  <cp:category/>
  <cp:version/>
  <cp:contentType/>
  <cp:contentStatus/>
</cp:coreProperties>
</file>