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<sst xmlns="http://schemas.openxmlformats.org/spreadsheetml/2006/main" count="355" uniqueCount="135">
  <si>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</si>
  <si>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</si>
  <si>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</si>
  <si>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</si>
  <si>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</si>
  <si>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</si>
  <si>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</si>
  <si>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</si>
  <si>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</si>
  <si>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</si>
  <si>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</si>
  <si>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</si>
  <si>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</si>
  <si>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</si>
  <si>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</si>
  <si>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</si>
  <si>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</si>
  <si>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</si>
  <si>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</si>
  <si>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</si>
  <si>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</si>
  <si>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</si>
  <si>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</si>
  <si>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</si>
  <si>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</si>
  <si>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</si>
  <si>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</si>
  <si>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</si>
  <si>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</si>
  <si>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</si>
  <si>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</si>
  <si>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</si>
  <si>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</si>
  <si>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</si>
  <si>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</si>
  <si>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</si>
  <si>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</si>
  <si>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</si>
  <si>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</si>
  <si>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</si>
  <si>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</si>
  <si>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</si>
  <si>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</si>
  <si>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</si>
  <si>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</si>
  <si>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</si>
  <si>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</si>
  <si>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</si>
  <si>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</si>
  <si>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</si>
  <si>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</si>
  <si>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</si>
  <si>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</si>
  <si>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</si>
  <si>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</si>
  <si>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</si>
  <si>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</si>
  <si>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</si>
  <si>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</si>
  <si>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</si>
  <si>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</si>
  <si>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</si>
  <si>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</si>
  <si>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</si>
  <si>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</si>
  <si>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</si>
  <si>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</si>
  <si>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</si>
  <si>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</si>
  <si>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</si>
  <si>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</si>
  <si>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</si>
  <si>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</si>
  <si>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</si>
  <si>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</si>
  <si>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</si>
  <si>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</si>
  <si>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</si>
  <si>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</si>
  <si>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</si>
  <si>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</si>
  <si>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</si>
  <si>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</si>
  <si>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</si>
  <si>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</si>
  <si>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</si>
  <si>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</si>
  <si>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</si>
  <si>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</si>
  <si>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</si>
  <si>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</si>
  <si>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</si>
  <si>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</si>
  <si>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</si>
  <si>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</si>
  <si>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</si>
  <si>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</si>
  <si>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</si>
  <si>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</si>
  <si>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</si>
  <si>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</si>
  <si>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t>BEHINDERUNG UND ARBEITSWELT 2020</t>
  </si>
  <si>
    <t>Kündigungsverfahren 2020</t>
  </si>
  <si>
    <t>FÖRDERUNGEN 2020</t>
  </si>
  <si>
    <t>BEHINDERTENGLEICHSTELLUNG &amp; BARRIEREFREIHEIT 2020</t>
  </si>
  <si>
    <t>Schlichtungsverfahren 2020</t>
  </si>
  <si>
    <t>abgeschlossene Schlichtungsverfahren 2020</t>
  </si>
  <si>
    <t>RENTEN UND ENTSCHÄDIGUNGEN 2020</t>
  </si>
  <si>
    <t>PFLEGEUNTERSTÜTZUNGEN 2020</t>
  </si>
  <si>
    <t>BERATUNG UND SERVICE 2020</t>
  </si>
  <si>
    <t>neu ausgestellte Behindertenpässe 2020</t>
  </si>
  <si>
    <t>ausgestellte Parkausweise 2020</t>
  </si>
  <si>
    <t>SACHVERSTÄNDIGENGUTACHTEN 2020</t>
  </si>
  <si>
    <r>
      <t xml:space="preserve">Begünstigte Behinderte
</t>
    </r>
    <r>
      <rPr>
        <sz val="11.5"/>
        <rFont val="Calibri"/>
        <family val="2"/>
      </rPr>
      <t>zum 31.12.2020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</si>
  <si>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2019</t>
    </r>
  </si>
  <si>
    <r>
      <t xml:space="preserve">Pflichtstellen
</t>
    </r>
    <r>
      <rPr>
        <sz val="11.5"/>
        <rFont val="Calibri"/>
        <family val="2"/>
      </rPr>
      <t>Zahlen aus der Vor-schreibungsperiode 2019</t>
    </r>
  </si>
  <si>
    <r>
      <t xml:space="preserve">Beschäftig-ungsstand
</t>
    </r>
    <r>
      <rPr>
        <sz val="11.5"/>
        <rFont val="Calibri"/>
        <family val="2"/>
      </rPr>
      <t>zum 31.12.2020</t>
    </r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</si>
  <si>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</si>
  <si>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</si>
  <si>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</si>
  <si>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Teilnahmen</t>
  </si>
  <si>
    <t>Ausgaben in EUR</t>
  </si>
  <si>
    <t>Jugendcoaching</t>
  </si>
  <si>
    <t>Berufsausbildungsassistenz</t>
  </si>
  <si>
    <t>Arbeitsassistemz</t>
  </si>
  <si>
    <t>Jobcoaching</t>
  </si>
  <si>
    <t>NEBA Projekte 2020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</si>
  <si>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</si>
  <si>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</si>
  <si>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</si>
  <si>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</si>
  <si>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</si>
  <si>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*)</t>
  </si>
  <si>
    <t>Aufwand in Mio EUR
(Cogonos Bez. Verf.)</t>
  </si>
  <si>
    <t>*) die im Bgld. gezählte Person lebt nun im Ausland, die Zahlung erfolgt unter der Lst. Wien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</si>
</sst>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alibri"/>
      <family val="0"/>
    </font>
    <font>
      <b/>
      <sz val="11.5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1.5"/>
      <color indexed="63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.5"/>
      <color indexed="63"/>
      <name val="Corbe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sz val="22"/>
      <color theme="0"/>
      <name val="Calibri"/>
      <family val="2"/>
    </font>
    <font>
      <sz val="11.5"/>
      <color rgb="FF454545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vertical="center" wrapText="1"/>
    </xf>
    <xf numFmtId="10" fontId="4" fillId="35" borderId="2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20" xfId="0" applyNumberFormat="1" applyFont="1" applyBorder="1" applyAlignment="1">
      <alignment horizontal="right" vertical="top" wrapText="1"/>
    </xf>
    <xf numFmtId="10" fontId="4" fillId="0" borderId="28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18" xfId="0" applyNumberFormat="1" applyFont="1" applyFill="1" applyBorder="1" applyAlignment="1">
      <alignment horizontal="right" vertical="center" wrapText="1"/>
    </xf>
    <xf numFmtId="3" fontId="6" fillId="37" borderId="19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3" xfId="0" applyFont="1" applyFill="1" applyBorder="1" applyAlignment="1">
      <alignment horizontal="right" vertical="center" wrapText="1"/>
    </xf>
    <xf numFmtId="3" fontId="6" fillId="37" borderId="24" xfId="0" applyNumberFormat="1" applyFont="1" applyFill="1" applyBorder="1" applyAlignment="1">
      <alignment horizontal="right" vertical="center" wrapText="1"/>
    </xf>
    <xf numFmtId="0" fontId="6" fillId="37" borderId="24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7" borderId="24" xfId="0" applyFont="1" applyFill="1" applyBorder="1" applyAlignment="1">
      <alignment horizontal="right" vertical="center" wrapText="1"/>
    </xf>
    <xf numFmtId="3" fontId="4" fillId="37" borderId="24" xfId="0" applyNumberFormat="1" applyFont="1" applyFill="1" applyBorder="1" applyAlignment="1">
      <alignment horizontal="right" vertical="center" wrapText="1"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186" fontId="5" fillId="35" borderId="5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3" fontId="5" fillId="35" borderId="58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60" xfId="0" applyFont="1" applyBorder="1" applyAlignment="1">
      <alignment/>
    </xf>
    <xf numFmtId="0" fontId="4" fillId="0" borderId="60" xfId="0" applyFont="1" applyFill="1" applyBorder="1" applyAlignment="1">
      <alignment vertical="center" wrapText="1"/>
    </xf>
    <xf numFmtId="4" fontId="4" fillId="0" borderId="60" xfId="0" applyNumberFormat="1" applyFont="1" applyFill="1" applyBorder="1" applyAlignment="1">
      <alignment horizontal="right" vertical="center"/>
    </xf>
    <xf numFmtId="4" fontId="5" fillId="0" borderId="6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5" fillId="35" borderId="53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60" xfId="0" applyNumberFormat="1" applyFont="1" applyFill="1" applyBorder="1" applyAlignment="1">
      <alignment vertical="center" wrapText="1"/>
    </xf>
    <xf numFmtId="3" fontId="5" fillId="35" borderId="69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6" borderId="26" xfId="0" applyFont="1" applyFill="1" applyBorder="1" applyAlignment="1">
      <alignment vertical="center" wrapText="1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36" borderId="36" xfId="0" applyFont="1" applyFill="1" applyBorder="1" applyAlignment="1">
      <alignment vertical="center" wrapText="1"/>
    </xf>
    <xf numFmtId="201" fontId="4" fillId="39" borderId="70" xfId="0" applyNumberFormat="1" applyFont="1" applyFill="1" applyBorder="1" applyAlignment="1">
      <alignment horizontal="right" vertical="center"/>
    </xf>
    <xf numFmtId="201" fontId="4" fillId="40" borderId="37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36" borderId="43" xfId="0" applyFont="1" applyFill="1" applyBorder="1" applyAlignment="1">
      <alignment vertical="center" wrapText="1"/>
    </xf>
    <xf numFmtId="0" fontId="4" fillId="39" borderId="46" xfId="0" applyFont="1" applyFill="1" applyBorder="1" applyAlignment="1">
      <alignment horizontal="right" vertical="center"/>
    </xf>
    <xf numFmtId="1" fontId="4" fillId="39" borderId="46" xfId="0" applyNumberFormat="1" applyFont="1" applyFill="1" applyBorder="1" applyAlignment="1">
      <alignment horizontal="right" vertical="center" wrapText="1"/>
    </xf>
    <xf numFmtId="0" fontId="4" fillId="39" borderId="62" xfId="0" applyFont="1" applyFill="1" applyBorder="1" applyAlignment="1">
      <alignment horizontal="right" vertical="center"/>
    </xf>
    <xf numFmtId="0" fontId="4" fillId="36" borderId="45" xfId="0" applyFont="1" applyFill="1" applyBorder="1" applyAlignment="1">
      <alignment vertical="center" wrapText="1"/>
    </xf>
    <xf numFmtId="201" fontId="4" fillId="0" borderId="0" xfId="0" applyNumberFormat="1" applyFont="1" applyAlignment="1">
      <alignment/>
    </xf>
    <xf numFmtId="3" fontId="4" fillId="0" borderId="39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34" borderId="59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5" fillId="0" borderId="72" xfId="0" applyNumberFormat="1" applyFont="1" applyFill="1" applyBorder="1" applyAlignment="1">
      <alignment horizontal="right" vertical="center" wrapText="1"/>
    </xf>
    <xf numFmtId="2" fontId="60" fillId="0" borderId="24" xfId="0" applyNumberFormat="1" applyFont="1" applyBorder="1" applyAlignment="1">
      <alignment horizontal="right" vertical="center"/>
    </xf>
    <xf numFmtId="2" fontId="4" fillId="39" borderId="70" xfId="0" applyNumberFormat="1" applyFont="1" applyFill="1" applyBorder="1" applyAlignment="1">
      <alignment horizontal="right" vertical="center"/>
    </xf>
    <xf numFmtId="2" fontId="4" fillId="40" borderId="37" xfId="0" applyNumberFormat="1" applyFont="1" applyFill="1" applyBorder="1" applyAlignment="1">
      <alignment horizontal="right" vertical="center"/>
    </xf>
    <xf numFmtId="3" fontId="60" fillId="0" borderId="45" xfId="0" applyNumberFormat="1" applyFont="1" applyBorder="1" applyAlignment="1">
      <alignment vertical="center"/>
    </xf>
    <xf numFmtId="3" fontId="60" fillId="0" borderId="39" xfId="0" applyNumberFormat="1" applyFont="1" applyBorder="1" applyAlignment="1">
      <alignment vertical="center"/>
    </xf>
    <xf numFmtId="3" fontId="5" fillId="35" borderId="17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38" xfId="0" applyNumberFormat="1" applyFont="1" applyBorder="1" applyAlignment="1">
      <alignment/>
    </xf>
    <xf numFmtId="3" fontId="60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9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3" fontId="4" fillId="34" borderId="53" xfId="0" applyNumberFormat="1" applyFont="1" applyFill="1" applyBorder="1" applyAlignment="1">
      <alignment horizontal="right" vertical="center" wrapText="1"/>
    </xf>
    <xf numFmtId="0" fontId="4" fillId="0" borderId="51" xfId="0" applyFont="1" applyBorder="1" applyAlignment="1">
      <alignment vertical="center"/>
    </xf>
    <xf numFmtId="0" fontId="4" fillId="0" borderId="71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4" xfId="0" applyNumberFormat="1" applyFont="1" applyFill="1" applyBorder="1" applyAlignment="1">
      <alignment horizontal="right" vertical="center" wrapText="1"/>
    </xf>
    <xf numFmtId="3" fontId="5" fillId="35" borderId="73" xfId="0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9" xfId="0" applyNumberFormat="1" applyFont="1" applyFill="1" applyBorder="1" applyAlignment="1">
      <alignment horizontal="right" vertical="center"/>
    </xf>
    <xf numFmtId="0" fontId="4" fillId="36" borderId="21" xfId="0" applyFont="1" applyFill="1" applyBorder="1" applyAlignment="1">
      <alignment vertical="center"/>
    </xf>
    <xf numFmtId="0" fontId="4" fillId="36" borderId="21" xfId="0" applyFont="1" applyFill="1" applyBorder="1" applyAlignment="1">
      <alignment horizontal="right" vertical="center"/>
    </xf>
    <xf numFmtId="3" fontId="60" fillId="0" borderId="18" xfId="0" applyNumberFormat="1" applyFont="1" applyBorder="1" applyAlignment="1">
      <alignment vertical="center"/>
    </xf>
    <xf numFmtId="3" fontId="60" fillId="0" borderId="19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0" fillId="0" borderId="24" xfId="55" applyNumberFormat="1" applyFont="1" applyFill="1" applyBorder="1" applyAlignment="1">
      <alignment horizontal="right" wrapText="1"/>
      <protection/>
    </xf>
    <xf numFmtId="3" fontId="60" fillId="0" borderId="55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0" fillId="0" borderId="38" xfId="0" applyNumberFormat="1" applyFont="1" applyBorder="1" applyAlignment="1">
      <alignment vertical="center"/>
    </xf>
    <xf numFmtId="3" fontId="60" fillId="0" borderId="39" xfId="55" applyNumberFormat="1" applyFont="1" applyFill="1" applyBorder="1" applyAlignment="1">
      <alignment horizontal="right" wrapText="1"/>
      <protection/>
    </xf>
    <xf numFmtId="3" fontId="60" fillId="0" borderId="25" xfId="55" applyNumberFormat="1" applyFont="1" applyFill="1" applyBorder="1" applyAlignment="1">
      <alignment horizontal="right" wrapText="1"/>
      <protection/>
    </xf>
    <xf numFmtId="0" fontId="4" fillId="36" borderId="75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right" vertical="center" wrapText="1"/>
    </xf>
    <xf numFmtId="3" fontId="4" fillId="37" borderId="46" xfId="0" applyNumberFormat="1" applyFont="1" applyFill="1" applyBorder="1" applyAlignment="1">
      <alignment horizontal="right" vertical="center" wrapText="1"/>
    </xf>
    <xf numFmtId="0" fontId="4" fillId="37" borderId="47" xfId="0" applyFont="1" applyFill="1" applyBorder="1" applyAlignment="1">
      <alignment horizontal="right"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66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51" xfId="0" applyNumberFormat="1" applyFont="1" applyFill="1" applyBorder="1" applyAlignment="1">
      <alignment horizontal="right" vertical="center"/>
    </xf>
    <xf numFmtId="182" fontId="4" fillId="0" borderId="19" xfId="0" applyNumberFormat="1" applyFont="1" applyFill="1" applyBorder="1" applyAlignment="1">
      <alignment horizontal="right" vertical="center"/>
    </xf>
    <xf numFmtId="0" fontId="5" fillId="36" borderId="70" xfId="0" applyFont="1" applyFill="1" applyBorder="1" applyAlignment="1">
      <alignment vertical="center" wrapText="1"/>
    </xf>
    <xf numFmtId="0" fontId="5" fillId="36" borderId="72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 wrapText="1"/>
    </xf>
    <xf numFmtId="0" fontId="4" fillId="36" borderId="71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3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4" xfId="0" applyFont="1" applyFill="1" applyBorder="1" applyAlignment="1">
      <alignment horizontal="left" vertical="center" wrapText="1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6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5" borderId="73" xfId="0" applyFont="1" applyFill="1" applyBorder="1" applyAlignment="1">
      <alignment vertical="center" wrapText="1"/>
    </xf>
    <xf numFmtId="0" fontId="5" fillId="35" borderId="58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63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0" fontId="61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9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8" xfId="0" applyFont="1" applyFill="1" applyBorder="1" applyAlignment="1">
      <alignment wrapText="1"/>
    </xf>
    <xf numFmtId="10" fontId="4" fillId="0" borderId="25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9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0" fontId="4" fillId="0" borderId="5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6" xfId="0" applyNumberFormat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4" fillId="36" borderId="31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2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5" xfId="0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horizontal="left" vertical="center"/>
    </xf>
    <xf numFmtId="0" fontId="4" fillId="36" borderId="30" xfId="0" applyFont="1" applyFill="1" applyBorder="1" applyAlignment="1">
      <alignment horizontal="left" vertical="center"/>
    </xf>
    <xf numFmtId="0" fontId="4" fillId="36" borderId="53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 vertical="center" wrapText="1"/>
    </xf>
    <xf numFmtId="0" fontId="4" fillId="36" borderId="69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5" fillId="0" borderId="61" xfId="0" applyFont="1" applyFill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36" borderId="27" xfId="0" applyFont="1" applyFill="1" applyBorder="1" applyAlignment="1">
      <alignment vertical="center"/>
    </xf>
    <xf numFmtId="0" fontId="4" fillId="36" borderId="61" xfId="0" applyFont="1" applyFill="1" applyBorder="1" applyAlignment="1">
      <alignment vertical="center" wrapText="1"/>
    </xf>
    <xf numFmtId="0" fontId="4" fillId="36" borderId="69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/>
    </xf>
    <xf numFmtId="0" fontId="4" fillId="35" borderId="60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1" xfId="0" applyFont="1" applyFill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4" fillId="0" borderId="69" xfId="0" applyFont="1" applyBorder="1" applyAlignment="1">
      <alignment vertical="center"/>
    </xf>
    <xf numFmtId="0" fontId="4" fillId="35" borderId="83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5" fillId="35" borderId="54" xfId="0" applyFont="1" applyFill="1" applyBorder="1" applyAlignment="1">
      <alignment vertical="center" wrapText="1"/>
    </xf>
    <xf numFmtId="0" fontId="4" fillId="35" borderId="5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36" borderId="74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6" xfId="0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34" xfId="0" applyFont="1" applyBorder="1" applyAlignment="1">
      <alignment/>
    </xf>
    <xf numFmtId="0" fontId="4" fillId="0" borderId="61" xfId="0" applyFont="1" applyBorder="1" applyAlignment="1">
      <alignment/>
    </xf>
    <xf numFmtId="0" fontId="4" fillId="34" borderId="74" xfId="0" applyFont="1" applyFill="1" applyBorder="1" applyAlignment="1">
      <alignment vertical="center"/>
    </xf>
    <xf numFmtId="0" fontId="5" fillId="35" borderId="75" xfId="0" applyFont="1" applyFill="1" applyBorder="1" applyAlignment="1">
      <alignment vertical="center" wrapText="1"/>
    </xf>
    <xf numFmtId="0" fontId="4" fillId="0" borderId="61" xfId="0" applyFont="1" applyBorder="1" applyAlignment="1">
      <alignment horizontal="center"/>
    </xf>
    <xf numFmtId="0" fontId="4" fillId="36" borderId="23" xfId="0" applyFont="1" applyFill="1" applyBorder="1" applyAlignment="1">
      <alignment vertical="center"/>
    </xf>
    <xf numFmtId="0" fontId="4" fillId="36" borderId="28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3" xfId="0" applyFont="1" applyFill="1" applyBorder="1" applyAlignment="1">
      <alignment vertical="center" wrapText="1"/>
    </xf>
    <xf numFmtId="0" fontId="4" fillId="36" borderId="74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2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4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201" fontId="4" fillId="39" borderId="39" xfId="0" applyNumberFormat="1" applyFont="1" applyFill="1" applyBorder="1" applyAlignment="1">
      <alignment horizontal="center" vertical="center"/>
    </xf>
    <xf numFmtId="201" fontId="4" fillId="39" borderId="36" xfId="0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left" wrapText="1"/>
    </xf>
    <xf numFmtId="0" fontId="5" fillId="35" borderId="53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/>
    </xf>
    <xf numFmtId="3" fontId="60" fillId="0" borderId="36" xfId="0" applyNumberFormat="1" applyFont="1" applyBorder="1" applyAlignment="1">
      <alignment horizontal="center"/>
    </xf>
    <xf numFmtId="3" fontId="60" fillId="0" borderId="42" xfId="0" applyNumberFormat="1" applyFont="1" applyBorder="1" applyAlignment="1">
      <alignment horizontal="center"/>
    </xf>
    <xf numFmtId="3" fontId="60" fillId="0" borderId="39" xfId="0" applyNumberFormat="1" applyFont="1" applyBorder="1" applyAlignment="1">
      <alignment horizontal="center" vertical="center"/>
    </xf>
    <xf numFmtId="3" fontId="60" fillId="0" borderId="3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186" fontId="62" fillId="0" borderId="10" xfId="0" applyNumberFormat="1" applyFont="1" applyFill="1" applyBorder="1" applyAlignment="1">
      <alignment vertical="center"/>
    </xf>
    <xf numFmtId="186" fontId="62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 wrapText="1"/>
    </xf>
    <xf numFmtId="186" fontId="4" fillId="0" borderId="52" xfId="0" applyNumberFormat="1" applyFont="1" applyFill="1" applyBorder="1" applyAlignment="1">
      <alignment vertical="center" wrapText="1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horizontal="right" vertical="center"/>
    </xf>
    <xf numFmtId="187" fontId="4" fillId="0" borderId="3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187" fontId="4" fillId="0" borderId="72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4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186" fontId="4" fillId="0" borderId="60" xfId="0" applyNumberFormat="1" applyFont="1" applyFill="1" applyBorder="1" applyAlignment="1">
      <alignment horizontal="lef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672466"/>
        <c:axId val="66507875"/>
      </c:bar3D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2020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75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3132056"/>
        <c:axId val="8426457"/>
      </c:bar3DChart>
      <c:catAx>
        <c:axId val="53132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32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699964"/>
        <c:axId val="18428765"/>
      </c:bar3D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641158"/>
        <c:axId val="16334967"/>
      </c:bar3D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796976"/>
        <c:axId val="48063921"/>
      </c:bar3D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796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922106"/>
        <c:axId val="863499"/>
      </c:bar3D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771492"/>
        <c:axId val="2834565"/>
      </c:bar3D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771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2020</a:t>
            </a:r>
          </a:p>
        </c:rich>
      </c:tx>
      <c:layout>
        <c:manualLayout>
          <c:xMode val="factor"/>
          <c:yMode val="factor"/>
          <c:x val="-0.1607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76"/>
          <c:w val="0.49975"/>
          <c:h val="0.6482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3475"/>
          <c:w val="0.16625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2020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29375"/>
          <c:w val="0.3305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2020 -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5511086"/>
        <c:axId val="28273183"/>
      </c:bar3D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8273183"/>
        <c:crosses val="autoZero"/>
        <c:auto val="1"/>
        <c:lblOffset val="100"/>
        <c:tickLblSkip val="1"/>
        <c:noMultiLvlLbl val="0"/>
      </c:catAx>
      <c:valAx>
        <c:axId val="2827318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55110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1308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1269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13087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12696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13087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12696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70" zoomScaleNormal="70" workbookViewId="0" topLeftCell="A82">
      <selection activeCell="G71" sqref="G71"/>
    </sheetView>
  </sheetViews>
  <sheetFormatPr defaultColWidth="11.421875" defaultRowHeight="12.75"/>
  <cols>
    <col min="1" max="1" width="11.28125" style="3" customWidth="1"/>
    <col min="2" max="2" width="16.140625" style="3" customWidth="1"/>
    <col min="3" max="4" width="14.28125" style="3" bestFit="1" customWidth="1"/>
    <col min="5" max="5" width="17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4.28125" style="3" bestFit="1" customWidth="1"/>
    <col min="13" max="13" width="16.8515625" style="3" bestFit="1" customWidth="1"/>
    <col min="14" max="16384" width="11.421875" style="3" customWidth="1"/>
  </cols>
  <sheetData>
    <row r="1" spans="1:13" s="1" customFormat="1" ht="48" customHeight="1">
      <c r="A1" s="341" t="s">
        <v>101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6" t="s">
        <v>7</v>
      </c>
      <c r="L4" s="35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44" t="s">
        <v>113</v>
      </c>
      <c r="B6" s="345"/>
      <c r="C6" s="12">
        <v>4255</v>
      </c>
      <c r="D6" s="12">
        <v>12180</v>
      </c>
      <c r="E6" s="12">
        <v>23003</v>
      </c>
      <c r="F6" s="12">
        <v>21298</v>
      </c>
      <c r="G6" s="12">
        <v>5701</v>
      </c>
      <c r="H6" s="12">
        <v>22456</v>
      </c>
      <c r="I6" s="12">
        <v>9865</v>
      </c>
      <c r="J6" s="12">
        <v>6011</v>
      </c>
      <c r="K6" s="358">
        <v>17120</v>
      </c>
      <c r="L6" s="359"/>
      <c r="M6" s="13">
        <f>SUM(C6:K6)</f>
        <v>121889</v>
      </c>
    </row>
    <row r="7" spans="1:13" ht="21.75" customHeight="1" thickBot="1">
      <c r="A7" s="346"/>
      <c r="B7" s="347"/>
      <c r="C7" s="14">
        <f>SUM(C6/M6)</f>
        <v>0.0349088104751044</v>
      </c>
      <c r="D7" s="14">
        <f>SUM(D6/M6)</f>
        <v>0.09992698274659731</v>
      </c>
      <c r="E7" s="14">
        <f>SUM(E6/M6)</f>
        <v>0.1887208853957289</v>
      </c>
      <c r="F7" s="14">
        <f>SUM(F6/M6)</f>
        <v>0.1747327486483604</v>
      </c>
      <c r="G7" s="14">
        <f>SUM(G6/M6)</f>
        <v>0.046772063106596984</v>
      </c>
      <c r="H7" s="14">
        <f>SUM(H6/M6)</f>
        <v>0.18423319577648517</v>
      </c>
      <c r="I7" s="14">
        <f>SUM(I6/M6)</f>
        <v>0.08093429267612336</v>
      </c>
      <c r="J7" s="14">
        <f>SUM(J6/M6)</f>
        <v>0.049315360697027626</v>
      </c>
      <c r="K7" s="322">
        <f>SUM(K6/M6)</f>
        <v>0.14045566047797586</v>
      </c>
      <c r="L7" s="323"/>
      <c r="M7" s="15">
        <f>SUM(C7:K7)</f>
        <v>1</v>
      </c>
    </row>
    <row r="8" spans="1:13" ht="15">
      <c r="A8" s="348" t="s">
        <v>9</v>
      </c>
      <c r="B8" s="349"/>
      <c r="C8" s="16">
        <v>2351</v>
      </c>
      <c r="D8" s="17">
        <v>6679</v>
      </c>
      <c r="E8" s="17">
        <v>12833</v>
      </c>
      <c r="F8" s="17">
        <v>12957</v>
      </c>
      <c r="G8" s="17">
        <v>3211</v>
      </c>
      <c r="H8" s="17">
        <v>12466</v>
      </c>
      <c r="I8" s="17">
        <v>5694</v>
      </c>
      <c r="J8" s="17">
        <v>3611</v>
      </c>
      <c r="K8" s="324">
        <v>8974</v>
      </c>
      <c r="L8" s="325"/>
      <c r="M8" s="19">
        <f>SUM(C8:K8)</f>
        <v>68776</v>
      </c>
    </row>
    <row r="9" spans="1:13" ht="15">
      <c r="A9" s="328" t="s">
        <v>13</v>
      </c>
      <c r="B9" s="329"/>
      <c r="C9" s="20">
        <f>SUM(C8/C6)</f>
        <v>0.5525264394829612</v>
      </c>
      <c r="D9" s="21">
        <f aca="true" t="shared" si="0" ref="D9:J9">SUM(D8/D6)</f>
        <v>0.5483579638752053</v>
      </c>
      <c r="E9" s="21">
        <f t="shared" si="0"/>
        <v>0.5578837542929184</v>
      </c>
      <c r="F9" s="21">
        <f t="shared" si="0"/>
        <v>0.6083669828152878</v>
      </c>
      <c r="G9" s="21">
        <f t="shared" si="0"/>
        <v>0.5632345202596036</v>
      </c>
      <c r="H9" s="21">
        <f t="shared" si="0"/>
        <v>0.5551300320627004</v>
      </c>
      <c r="I9" s="21">
        <f t="shared" si="0"/>
        <v>0.5771920932589965</v>
      </c>
      <c r="J9" s="21">
        <f t="shared" si="0"/>
        <v>0.6007319913491932</v>
      </c>
      <c r="K9" s="360">
        <f>SUM(K8/K6)</f>
        <v>0.5241822429906542</v>
      </c>
      <c r="L9" s="361"/>
      <c r="M9" s="22">
        <f>SUM(M8/M6)</f>
        <v>0.5642510809014759</v>
      </c>
    </row>
    <row r="10" spans="1:13" ht="15">
      <c r="A10" s="328" t="s">
        <v>10</v>
      </c>
      <c r="B10" s="329"/>
      <c r="C10" s="23">
        <v>1904</v>
      </c>
      <c r="D10" s="24">
        <v>5501</v>
      </c>
      <c r="E10" s="24">
        <v>10170</v>
      </c>
      <c r="F10" s="24">
        <v>8341</v>
      </c>
      <c r="G10" s="24">
        <v>2490</v>
      </c>
      <c r="H10" s="24">
        <v>9990</v>
      </c>
      <c r="I10" s="24">
        <v>4171</v>
      </c>
      <c r="J10" s="24">
        <v>2400</v>
      </c>
      <c r="K10" s="326">
        <v>8146</v>
      </c>
      <c r="L10" s="327"/>
      <c r="M10" s="26">
        <f>SUM(C10:K10)</f>
        <v>53113</v>
      </c>
    </row>
    <row r="11" spans="1:13" ht="15.75" thickBot="1">
      <c r="A11" s="354" t="s">
        <v>13</v>
      </c>
      <c r="B11" s="355"/>
      <c r="C11" s="27">
        <f>SUM(C10/C6)</f>
        <v>0.4474735605170388</v>
      </c>
      <c r="D11" s="28">
        <f aca="true" t="shared" si="1" ref="D11:K11">SUM(D10/D6)</f>
        <v>0.45164203612479475</v>
      </c>
      <c r="E11" s="28">
        <f t="shared" si="1"/>
        <v>0.4421162457070817</v>
      </c>
      <c r="F11" s="28">
        <f t="shared" si="1"/>
        <v>0.39163301718471216</v>
      </c>
      <c r="G11" s="28">
        <f t="shared" si="1"/>
        <v>0.4367654797403964</v>
      </c>
      <c r="H11" s="28">
        <f t="shared" si="1"/>
        <v>0.4448699679372996</v>
      </c>
      <c r="I11" s="28">
        <f t="shared" si="1"/>
        <v>0.42280790674100355</v>
      </c>
      <c r="J11" s="28">
        <f t="shared" si="1"/>
        <v>0.39926800865080686</v>
      </c>
      <c r="K11" s="352">
        <f t="shared" si="1"/>
        <v>0.4758177570093458</v>
      </c>
      <c r="L11" s="353"/>
      <c r="M11" s="15">
        <f>SUM(M10/M6)</f>
        <v>0.4357489190985241</v>
      </c>
    </row>
    <row r="12" spans="1:13" s="11" customFormat="1" ht="15" customHeight="1">
      <c r="A12" s="29" t="s">
        <v>64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1" customFormat="1" ht="15" customHeight="1" thickBo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1" customFormat="1" ht="15" customHeight="1" thickBot="1">
      <c r="A14" s="29"/>
      <c r="B14" s="30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2" t="s">
        <v>7</v>
      </c>
      <c r="L14" s="32" t="s">
        <v>80</v>
      </c>
      <c r="M14" s="8" t="s">
        <v>14</v>
      </c>
    </row>
    <row r="15" spans="1:13" ht="10.5" customHeight="1" thickBot="1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</row>
    <row r="16" spans="1:13" ht="63.75" customHeight="1" thickBot="1">
      <c r="A16" s="312" t="s">
        <v>114</v>
      </c>
      <c r="B16" s="313"/>
      <c r="C16" s="34">
        <f>SUM(C17+C19)</f>
        <v>602</v>
      </c>
      <c r="D16" s="35">
        <f aca="true" t="shared" si="2" ref="D16:J16">SUM(D17+D19)</f>
        <v>1104</v>
      </c>
      <c r="E16" s="35">
        <f t="shared" si="2"/>
        <v>3047</v>
      </c>
      <c r="F16" s="35">
        <f t="shared" si="2"/>
        <v>3501</v>
      </c>
      <c r="G16" s="35">
        <f t="shared" si="2"/>
        <v>1739</v>
      </c>
      <c r="H16" s="35">
        <f t="shared" si="2"/>
        <v>2679</v>
      </c>
      <c r="I16" s="35">
        <f t="shared" si="2"/>
        <v>2121</v>
      </c>
      <c r="J16" s="35">
        <f t="shared" si="2"/>
        <v>1039</v>
      </c>
      <c r="K16" s="36">
        <f>SUM(K17+K19)</f>
        <v>4813</v>
      </c>
      <c r="L16" s="36">
        <f>SUM(L17+L19)</f>
        <v>189</v>
      </c>
      <c r="M16" s="37">
        <f>SUM(C16:L16)</f>
        <v>20834</v>
      </c>
    </row>
    <row r="17" spans="1:13" s="41" customFormat="1" ht="30" customHeight="1">
      <c r="A17" s="350" t="s">
        <v>15</v>
      </c>
      <c r="B17" s="351"/>
      <c r="C17" s="38">
        <v>130</v>
      </c>
      <c r="D17" s="39">
        <v>336</v>
      </c>
      <c r="E17" s="39">
        <v>655</v>
      </c>
      <c r="F17" s="39">
        <v>987</v>
      </c>
      <c r="G17" s="39">
        <v>303</v>
      </c>
      <c r="H17" s="39">
        <v>732</v>
      </c>
      <c r="I17" s="39">
        <v>454</v>
      </c>
      <c r="J17" s="39">
        <v>299</v>
      </c>
      <c r="K17" s="40">
        <v>649</v>
      </c>
      <c r="L17" s="40">
        <v>21</v>
      </c>
      <c r="M17" s="13">
        <f>SUM(C17:L17)</f>
        <v>4566</v>
      </c>
    </row>
    <row r="18" spans="1:13" ht="15">
      <c r="A18" s="366" t="s">
        <v>16</v>
      </c>
      <c r="B18" s="367"/>
      <c r="C18" s="42">
        <f>SUM(C17/C16)</f>
        <v>0.2159468438538206</v>
      </c>
      <c r="D18" s="43">
        <f>SUM(D17/D16)</f>
        <v>0.30434782608695654</v>
      </c>
      <c r="E18" s="43">
        <f aca="true" t="shared" si="3" ref="E18:K18">SUM(E17/E16)</f>
        <v>0.21496553987528716</v>
      </c>
      <c r="F18" s="43">
        <f t="shared" si="3"/>
        <v>0.2819194515852613</v>
      </c>
      <c r="G18" s="43">
        <f t="shared" si="3"/>
        <v>0.17423806785508913</v>
      </c>
      <c r="H18" s="43">
        <f t="shared" si="3"/>
        <v>0.2732362821948488</v>
      </c>
      <c r="I18" s="43">
        <f t="shared" si="3"/>
        <v>0.21404997642621404</v>
      </c>
      <c r="J18" s="43">
        <f t="shared" si="3"/>
        <v>0.287776708373436</v>
      </c>
      <c r="K18" s="44">
        <f t="shared" si="3"/>
        <v>0.13484313318096822</v>
      </c>
      <c r="L18" s="44">
        <f>SUM(L17/L16)</f>
        <v>0.1111111111111111</v>
      </c>
      <c r="M18" s="45">
        <f>SUM(M17/M16)</f>
        <v>0.21916098684842086</v>
      </c>
    </row>
    <row r="19" spans="1:13" s="41" customFormat="1" ht="27.75" customHeight="1">
      <c r="A19" s="383" t="s">
        <v>17</v>
      </c>
      <c r="B19" s="384"/>
      <c r="C19" s="46">
        <v>472</v>
      </c>
      <c r="D19" s="47">
        <v>768</v>
      </c>
      <c r="E19" s="48">
        <v>2392</v>
      </c>
      <c r="F19" s="48">
        <v>2514</v>
      </c>
      <c r="G19" s="48">
        <v>1436</v>
      </c>
      <c r="H19" s="48">
        <v>1947</v>
      </c>
      <c r="I19" s="48">
        <v>1667</v>
      </c>
      <c r="J19" s="47">
        <v>740</v>
      </c>
      <c r="K19" s="49">
        <v>4164</v>
      </c>
      <c r="L19" s="49">
        <v>168</v>
      </c>
      <c r="M19" s="26">
        <f>SUM(C19:L19)</f>
        <v>16268</v>
      </c>
    </row>
    <row r="20" spans="1:13" ht="15">
      <c r="A20" s="366" t="s">
        <v>16</v>
      </c>
      <c r="B20" s="367"/>
      <c r="C20" s="42">
        <f>SUM(C19/C16)</f>
        <v>0.7840531561461794</v>
      </c>
      <c r="D20" s="43">
        <f aca="true" t="shared" si="4" ref="D20:K20">SUM(D19/D16)</f>
        <v>0.6956521739130435</v>
      </c>
      <c r="E20" s="43">
        <f t="shared" si="4"/>
        <v>0.7850344601247128</v>
      </c>
      <c r="F20" s="43">
        <f t="shared" si="4"/>
        <v>0.7180805484147387</v>
      </c>
      <c r="G20" s="43">
        <f t="shared" si="4"/>
        <v>0.8257619321449109</v>
      </c>
      <c r="H20" s="43">
        <f t="shared" si="4"/>
        <v>0.7267637178051511</v>
      </c>
      <c r="I20" s="43">
        <f t="shared" si="4"/>
        <v>0.785950023573786</v>
      </c>
      <c r="J20" s="43">
        <f t="shared" si="4"/>
        <v>0.7122232916265641</v>
      </c>
      <c r="K20" s="44">
        <f t="shared" si="4"/>
        <v>0.8651568668190318</v>
      </c>
      <c r="L20" s="44">
        <f>SUM(L19/L16)</f>
        <v>0.8888888888888888</v>
      </c>
      <c r="M20" s="22">
        <f>SUM(M19/M16)</f>
        <v>0.7808390131515791</v>
      </c>
    </row>
    <row r="21" spans="1:13" ht="27.75" customHeight="1" thickBot="1">
      <c r="A21" s="370" t="s">
        <v>56</v>
      </c>
      <c r="B21" s="371"/>
      <c r="C21" s="126">
        <v>2533055</v>
      </c>
      <c r="D21" s="127">
        <v>5218917</v>
      </c>
      <c r="E21" s="127">
        <v>24062367</v>
      </c>
      <c r="F21" s="127">
        <v>25715865</v>
      </c>
      <c r="G21" s="127">
        <v>14936624</v>
      </c>
      <c r="H21" s="127">
        <v>16570166</v>
      </c>
      <c r="I21" s="127">
        <v>11849020</v>
      </c>
      <c r="J21" s="127">
        <v>7521039</v>
      </c>
      <c r="K21" s="128">
        <v>52251328</v>
      </c>
      <c r="L21" s="128">
        <v>1887774</v>
      </c>
      <c r="M21" s="129">
        <f>SUM(C21:L21)</f>
        <v>162546155</v>
      </c>
    </row>
    <row r="22" spans="1:13" s="11" customFormat="1" ht="15" customHeight="1">
      <c r="A22" s="29" t="s">
        <v>65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10.5" customHeight="1" thickBot="1">
      <c r="A23" s="378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3" ht="45" customHeight="1" thickBot="1">
      <c r="A24" s="312" t="s">
        <v>115</v>
      </c>
      <c r="B24" s="313"/>
      <c r="C24" s="54">
        <f>SUM(C25+C27)</f>
        <v>1623</v>
      </c>
      <c r="D24" s="55">
        <f aca="true" t="shared" si="5" ref="D24:K24">SUM(D25+D27)</f>
        <v>4241</v>
      </c>
      <c r="E24" s="55">
        <f t="shared" si="5"/>
        <v>13711</v>
      </c>
      <c r="F24" s="55">
        <f t="shared" si="5"/>
        <v>17309</v>
      </c>
      <c r="G24" s="55">
        <f t="shared" si="5"/>
        <v>7054</v>
      </c>
      <c r="H24" s="55">
        <f t="shared" si="5"/>
        <v>11114</v>
      </c>
      <c r="I24" s="55">
        <f t="shared" si="5"/>
        <v>6837</v>
      </c>
      <c r="J24" s="56">
        <f t="shared" si="5"/>
        <v>3926</v>
      </c>
      <c r="K24" s="57">
        <f t="shared" si="5"/>
        <v>35279</v>
      </c>
      <c r="L24" s="57">
        <f>SUM(L25+L27)</f>
        <v>609</v>
      </c>
      <c r="M24" s="37">
        <f>SUM(C24:L24)</f>
        <v>101703</v>
      </c>
    </row>
    <row r="25" spans="1:13" ht="15">
      <c r="A25" s="390" t="s">
        <v>18</v>
      </c>
      <c r="B25" s="391"/>
      <c r="C25" s="59">
        <v>918</v>
      </c>
      <c r="D25" s="60">
        <v>2896</v>
      </c>
      <c r="E25" s="60">
        <v>7940</v>
      </c>
      <c r="F25" s="60">
        <v>11122</v>
      </c>
      <c r="G25" s="60">
        <v>3542</v>
      </c>
      <c r="H25" s="60">
        <v>7113</v>
      </c>
      <c r="I25" s="60">
        <v>3955</v>
      </c>
      <c r="J25" s="60">
        <v>2184</v>
      </c>
      <c r="K25" s="61">
        <v>23058</v>
      </c>
      <c r="L25" s="61">
        <v>163</v>
      </c>
      <c r="M25" s="13">
        <f>SUM(C25:L25)</f>
        <v>62891</v>
      </c>
    </row>
    <row r="26" spans="1:13" ht="15">
      <c r="A26" s="373" t="s">
        <v>16</v>
      </c>
      <c r="B26" s="329"/>
      <c r="C26" s="63">
        <f>SUM(C25/C24)</f>
        <v>0.5656192236598891</v>
      </c>
      <c r="D26" s="64">
        <f aca="true" t="shared" si="6" ref="D26:K26">SUM(D25/D24)</f>
        <v>0.6828578165526998</v>
      </c>
      <c r="E26" s="64">
        <f t="shared" si="6"/>
        <v>0.5790970753409671</v>
      </c>
      <c r="F26" s="64">
        <f t="shared" si="6"/>
        <v>0.6425558957767635</v>
      </c>
      <c r="G26" s="64">
        <f t="shared" si="6"/>
        <v>0.5021264530762688</v>
      </c>
      <c r="H26" s="64">
        <f t="shared" si="6"/>
        <v>0.6400035990642433</v>
      </c>
      <c r="I26" s="64">
        <f t="shared" si="6"/>
        <v>0.5784700892204183</v>
      </c>
      <c r="J26" s="64">
        <f t="shared" si="6"/>
        <v>0.5562913907284768</v>
      </c>
      <c r="K26" s="65">
        <f t="shared" si="6"/>
        <v>0.6535899543637859</v>
      </c>
      <c r="L26" s="65">
        <f>SUM(L25/L24)</f>
        <v>0.2676518883415435</v>
      </c>
      <c r="M26" s="22">
        <f>SUM(M25/M24)</f>
        <v>0.6183790055357266</v>
      </c>
    </row>
    <row r="27" spans="1:13" ht="15">
      <c r="A27" s="373" t="s">
        <v>19</v>
      </c>
      <c r="B27" s="329"/>
      <c r="C27" s="59">
        <v>705</v>
      </c>
      <c r="D27" s="66">
        <v>1345</v>
      </c>
      <c r="E27" s="66">
        <v>5771</v>
      </c>
      <c r="F27" s="66">
        <v>6187</v>
      </c>
      <c r="G27" s="66">
        <v>3512</v>
      </c>
      <c r="H27" s="66">
        <v>4001</v>
      </c>
      <c r="I27" s="66">
        <v>2882</v>
      </c>
      <c r="J27" s="66">
        <v>1742</v>
      </c>
      <c r="K27" s="67">
        <v>12221</v>
      </c>
      <c r="L27" s="67">
        <v>446</v>
      </c>
      <c r="M27" s="26">
        <f>SUM(C27:L27)</f>
        <v>38812</v>
      </c>
    </row>
    <row r="28" spans="1:13" ht="15.75" thickBot="1">
      <c r="A28" s="376" t="s">
        <v>16</v>
      </c>
      <c r="B28" s="377"/>
      <c r="C28" s="68">
        <f>SUM(C27/C24)</f>
        <v>0.4343807763401109</v>
      </c>
      <c r="D28" s="69">
        <f aca="true" t="shared" si="7" ref="D28:K28">SUM(D27/D24)</f>
        <v>0.31714218344730016</v>
      </c>
      <c r="E28" s="69">
        <f t="shared" si="7"/>
        <v>0.4209029246590329</v>
      </c>
      <c r="F28" s="69">
        <f t="shared" si="7"/>
        <v>0.35744410422323647</v>
      </c>
      <c r="G28" s="69">
        <f t="shared" si="7"/>
        <v>0.4978735469237312</v>
      </c>
      <c r="H28" s="69">
        <f t="shared" si="7"/>
        <v>0.3599964009357567</v>
      </c>
      <c r="I28" s="69">
        <f t="shared" si="7"/>
        <v>0.4215299107795817</v>
      </c>
      <c r="J28" s="69">
        <f t="shared" si="7"/>
        <v>0.44370860927152317</v>
      </c>
      <c r="K28" s="70">
        <f t="shared" si="7"/>
        <v>0.3464100456362142</v>
      </c>
      <c r="L28" s="70">
        <f>SUM(L27/L24)</f>
        <v>0.7323481116584565</v>
      </c>
      <c r="M28" s="71">
        <f>SUM(M27/M24)</f>
        <v>0.38162099446427344</v>
      </c>
    </row>
    <row r="29" spans="1:13" s="11" customFormat="1" ht="15" customHeight="1">
      <c r="A29" s="29" t="s">
        <v>65</v>
      </c>
      <c r="B29" s="3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31"/>
    </row>
    <row r="30" spans="1:13" s="11" customFormat="1" ht="15" customHeight="1" thickBot="1">
      <c r="A30" s="29"/>
      <c r="B30" s="3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1"/>
    </row>
    <row r="31" spans="1:13" s="11" customFormat="1" ht="15" customHeight="1" thickBot="1">
      <c r="A31" s="29"/>
      <c r="B31" s="30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56" t="s">
        <v>7</v>
      </c>
      <c r="L31" s="357"/>
      <c r="M31" s="8" t="s">
        <v>14</v>
      </c>
    </row>
    <row r="32" spans="1:13" ht="10.5" customHeight="1" thickBot="1">
      <c r="A32" s="33"/>
      <c r="B32" s="3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5">
      <c r="A33" s="330" t="s">
        <v>116</v>
      </c>
      <c r="B33" s="75" t="s">
        <v>53</v>
      </c>
      <c r="C33" s="76">
        <v>2199</v>
      </c>
      <c r="D33" s="76">
        <v>5258</v>
      </c>
      <c r="E33" s="76">
        <v>12526</v>
      </c>
      <c r="F33" s="76">
        <v>11917</v>
      </c>
      <c r="G33" s="76">
        <v>3188</v>
      </c>
      <c r="H33" s="76">
        <v>11253</v>
      </c>
      <c r="I33" s="76">
        <v>5179</v>
      </c>
      <c r="J33" s="76">
        <v>2725</v>
      </c>
      <c r="K33" s="364">
        <v>8403</v>
      </c>
      <c r="L33" s="365"/>
      <c r="M33" s="13">
        <f>SUM(C33:K33)</f>
        <v>62648</v>
      </c>
    </row>
    <row r="34" spans="1:13" ht="15.75" thickBot="1">
      <c r="A34" s="385"/>
      <c r="B34" s="77" t="s">
        <v>16</v>
      </c>
      <c r="C34" s="78">
        <f>SUM(C33/C45)</f>
        <v>0.5168037602820211</v>
      </c>
      <c r="D34" s="79">
        <f aca="true" t="shared" si="8" ref="D34:I34">SUM(D33/D45)</f>
        <v>0.4316912972085386</v>
      </c>
      <c r="E34" s="79">
        <f t="shared" si="8"/>
        <v>0.5445376689996957</v>
      </c>
      <c r="F34" s="79">
        <f t="shared" si="8"/>
        <v>0.5595361066766833</v>
      </c>
      <c r="G34" s="79">
        <f t="shared" si="8"/>
        <v>0.5592001403262585</v>
      </c>
      <c r="H34" s="79">
        <f t="shared" si="8"/>
        <v>0.5011132882080513</v>
      </c>
      <c r="I34" s="79">
        <f t="shared" si="8"/>
        <v>0.5249873289406994</v>
      </c>
      <c r="J34" s="79">
        <f>SUM(J33/J45)</f>
        <v>0.45333555148893695</v>
      </c>
      <c r="K34" s="387">
        <f>SUM(K33/K45)</f>
        <v>0.49082943925233646</v>
      </c>
      <c r="L34" s="388"/>
      <c r="M34" s="80">
        <f>SUM(M33/M45)</f>
        <v>0.5139758304687051</v>
      </c>
    </row>
    <row r="35" spans="1:13" ht="15">
      <c r="A35" s="385"/>
      <c r="B35" s="81" t="s">
        <v>9</v>
      </c>
      <c r="C35" s="82">
        <v>1240</v>
      </c>
      <c r="D35" s="83">
        <v>2945</v>
      </c>
      <c r="E35" s="83">
        <v>7023</v>
      </c>
      <c r="F35" s="83">
        <v>7388</v>
      </c>
      <c r="G35" s="83">
        <v>1829</v>
      </c>
      <c r="H35" s="83">
        <v>6300</v>
      </c>
      <c r="I35" s="83">
        <v>2992</v>
      </c>
      <c r="J35" s="83">
        <v>1731</v>
      </c>
      <c r="K35" s="381">
        <v>4463</v>
      </c>
      <c r="L35" s="382"/>
      <c r="M35" s="84">
        <f>SUM(C35:K35)</f>
        <v>35911</v>
      </c>
    </row>
    <row r="36" spans="1:13" ht="15">
      <c r="A36" s="385"/>
      <c r="B36" s="85" t="s">
        <v>16</v>
      </c>
      <c r="C36" s="304">
        <f>SUM(C35/C33)</f>
        <v>0.5638926784902228</v>
      </c>
      <c r="D36" s="305">
        <f aca="true" t="shared" si="9" ref="D36:I36">SUM(D35/D33)</f>
        <v>0.5600988969189806</v>
      </c>
      <c r="E36" s="305">
        <f t="shared" si="9"/>
        <v>0.5606737984991218</v>
      </c>
      <c r="F36" s="305">
        <f t="shared" si="9"/>
        <v>0.6199546865821935</v>
      </c>
      <c r="G36" s="305">
        <f t="shared" si="9"/>
        <v>0.5737139272271017</v>
      </c>
      <c r="H36" s="305">
        <f t="shared" si="9"/>
        <v>0.5598507064782725</v>
      </c>
      <c r="I36" s="305">
        <f t="shared" si="9"/>
        <v>0.5777177061208728</v>
      </c>
      <c r="J36" s="305">
        <f>SUM(J35/J33)</f>
        <v>0.6352293577981651</v>
      </c>
      <c r="K36" s="372">
        <f>SUM(K35/K33)</f>
        <v>0.5311198381530405</v>
      </c>
      <c r="L36" s="372"/>
      <c r="M36" s="86">
        <f>SUM(M35/M33)</f>
        <v>0.5732186183118375</v>
      </c>
    </row>
    <row r="37" spans="1:13" ht="15">
      <c r="A37" s="385"/>
      <c r="B37" s="85" t="s">
        <v>10</v>
      </c>
      <c r="C37" s="87">
        <v>959</v>
      </c>
      <c r="D37" s="88">
        <v>2313</v>
      </c>
      <c r="E37" s="88">
        <v>5503</v>
      </c>
      <c r="F37" s="88">
        <v>4529</v>
      </c>
      <c r="G37" s="88">
        <v>1359</v>
      </c>
      <c r="H37" s="88">
        <v>4953</v>
      </c>
      <c r="I37" s="88">
        <v>2187</v>
      </c>
      <c r="J37" s="89">
        <v>994</v>
      </c>
      <c r="K37" s="326">
        <v>3940</v>
      </c>
      <c r="L37" s="326"/>
      <c r="M37" s="90">
        <f>SUM(C37:K37)</f>
        <v>26737</v>
      </c>
    </row>
    <row r="38" spans="1:13" ht="15.75" thickBot="1">
      <c r="A38" s="385"/>
      <c r="B38" s="91" t="s">
        <v>16</v>
      </c>
      <c r="C38" s="306">
        <f>SUM(C37/C33)</f>
        <v>0.43610732150977716</v>
      </c>
      <c r="D38" s="307">
        <f aca="true" t="shared" si="10" ref="D38:I38">SUM(D37/D33)</f>
        <v>0.4399011030810194</v>
      </c>
      <c r="E38" s="307">
        <f t="shared" si="10"/>
        <v>0.4393262015008782</v>
      </c>
      <c r="F38" s="307">
        <f t="shared" si="10"/>
        <v>0.3800453134178065</v>
      </c>
      <c r="G38" s="307">
        <f t="shared" si="10"/>
        <v>0.4262860727728984</v>
      </c>
      <c r="H38" s="307">
        <f t="shared" si="10"/>
        <v>0.44014929352172755</v>
      </c>
      <c r="I38" s="307">
        <f t="shared" si="10"/>
        <v>0.42228229387912725</v>
      </c>
      <c r="J38" s="307">
        <f>SUM(J37/J33)</f>
        <v>0.36477064220183486</v>
      </c>
      <c r="K38" s="362">
        <f>SUM(K37/K33)</f>
        <v>0.4688801618469594</v>
      </c>
      <c r="L38" s="363"/>
      <c r="M38" s="92">
        <f>SUM(M37/M33)</f>
        <v>0.42678138168816243</v>
      </c>
    </row>
    <row r="39" spans="1:13" ht="30">
      <c r="A39" s="385"/>
      <c r="B39" s="93" t="s">
        <v>54</v>
      </c>
      <c r="C39" s="94">
        <v>2056</v>
      </c>
      <c r="D39" s="76">
        <v>6922</v>
      </c>
      <c r="E39" s="76">
        <v>10477</v>
      </c>
      <c r="F39" s="76">
        <v>9381</v>
      </c>
      <c r="G39" s="76">
        <v>2513</v>
      </c>
      <c r="H39" s="76">
        <v>11203</v>
      </c>
      <c r="I39" s="76">
        <v>4686</v>
      </c>
      <c r="J39" s="76">
        <v>3286</v>
      </c>
      <c r="K39" s="364">
        <v>8717</v>
      </c>
      <c r="L39" s="389"/>
      <c r="M39" s="13">
        <f>SUM(C39:K39)</f>
        <v>59241</v>
      </c>
    </row>
    <row r="40" spans="1:13" ht="15.75" thickBot="1">
      <c r="A40" s="385"/>
      <c r="B40" s="95" t="s">
        <v>16</v>
      </c>
      <c r="C40" s="298">
        <f>SUM(C39/C45)</f>
        <v>0.48319623971797887</v>
      </c>
      <c r="D40" s="299">
        <f aca="true" t="shared" si="11" ref="D40:I40">SUM(D39/D45)</f>
        <v>0.5683087027914614</v>
      </c>
      <c r="E40" s="299">
        <f t="shared" si="11"/>
        <v>0.4554623310003043</v>
      </c>
      <c r="F40" s="299">
        <f t="shared" si="11"/>
        <v>0.44046389332331676</v>
      </c>
      <c r="G40" s="299">
        <f t="shared" si="11"/>
        <v>0.44079985967374147</v>
      </c>
      <c r="H40" s="299">
        <f t="shared" si="11"/>
        <v>0.4988867117919487</v>
      </c>
      <c r="I40" s="299">
        <f t="shared" si="11"/>
        <v>0.47501267105930056</v>
      </c>
      <c r="J40" s="299">
        <f>SUM(J39/J45)</f>
        <v>0.5466644485110631</v>
      </c>
      <c r="K40" s="379">
        <f>SUM(K39/K45)</f>
        <v>0.5091705607476635</v>
      </c>
      <c r="L40" s="380"/>
      <c r="M40" s="300">
        <f>SUM(M39/M45)</f>
        <v>0.48602416953129485</v>
      </c>
    </row>
    <row r="41" spans="1:13" ht="15">
      <c r="A41" s="385"/>
      <c r="B41" s="96" t="s">
        <v>9</v>
      </c>
      <c r="C41" s="301">
        <v>1111</v>
      </c>
      <c r="D41" s="302">
        <v>3734</v>
      </c>
      <c r="E41" s="302">
        <v>5810</v>
      </c>
      <c r="F41" s="302">
        <v>5569</v>
      </c>
      <c r="G41" s="302">
        <v>1382</v>
      </c>
      <c r="H41" s="302">
        <v>6166</v>
      </c>
      <c r="I41" s="302">
        <v>2702</v>
      </c>
      <c r="J41" s="302">
        <v>1880</v>
      </c>
      <c r="K41" s="394">
        <v>4511</v>
      </c>
      <c r="L41" s="395"/>
      <c r="M41" s="202">
        <f>SUM(C41:K41)</f>
        <v>32865</v>
      </c>
    </row>
    <row r="42" spans="1:13" ht="15">
      <c r="A42" s="385"/>
      <c r="B42" s="295" t="s">
        <v>16</v>
      </c>
      <c r="C42" s="308">
        <f>SUM(C41/C39)</f>
        <v>0.5403696498054474</v>
      </c>
      <c r="D42" s="309">
        <f aca="true" t="shared" si="12" ref="D42:I42">SUM(D41/D39)</f>
        <v>0.5394394683617452</v>
      </c>
      <c r="E42" s="309">
        <f t="shared" si="12"/>
        <v>0.5545480576500906</v>
      </c>
      <c r="F42" s="309">
        <f t="shared" si="12"/>
        <v>0.5936467327577017</v>
      </c>
      <c r="G42" s="309">
        <f t="shared" si="12"/>
        <v>0.5499403103859929</v>
      </c>
      <c r="H42" s="309">
        <f t="shared" si="12"/>
        <v>0.5503882888512006</v>
      </c>
      <c r="I42" s="309">
        <f t="shared" si="12"/>
        <v>0.5766111822449851</v>
      </c>
      <c r="J42" s="309">
        <f>SUM(J41/J39)</f>
        <v>0.5721241631162508</v>
      </c>
      <c r="K42" s="396">
        <f>K41/K39</f>
        <v>0.5174945508775955</v>
      </c>
      <c r="L42" s="397"/>
      <c r="M42" s="86">
        <f>SUM(M41/M39)</f>
        <v>0.554767812832329</v>
      </c>
    </row>
    <row r="43" spans="1:13" ht="15">
      <c r="A43" s="385"/>
      <c r="B43" s="97" t="s">
        <v>10</v>
      </c>
      <c r="C43" s="303">
        <v>945</v>
      </c>
      <c r="D43" s="99">
        <v>3188</v>
      </c>
      <c r="E43" s="99">
        <v>4667</v>
      </c>
      <c r="F43" s="99">
        <v>3812</v>
      </c>
      <c r="G43" s="98">
        <v>1131</v>
      </c>
      <c r="H43" s="99">
        <v>5037</v>
      </c>
      <c r="I43" s="99">
        <v>1984</v>
      </c>
      <c r="J43" s="99">
        <v>1406</v>
      </c>
      <c r="K43" s="398">
        <v>4206</v>
      </c>
      <c r="L43" s="399"/>
      <c r="M43" s="90">
        <f>SUM(C43:K43)</f>
        <v>26376</v>
      </c>
    </row>
    <row r="44" spans="1:13" ht="15.75" thickBot="1">
      <c r="A44" s="385"/>
      <c r="B44" s="296" t="s">
        <v>16</v>
      </c>
      <c r="C44" s="308">
        <f>SUM(C43/C39)</f>
        <v>0.4596303501945525</v>
      </c>
      <c r="D44" s="309">
        <f aca="true" t="shared" si="13" ref="D44:I44">SUM(D43/D39)</f>
        <v>0.46056053163825483</v>
      </c>
      <c r="E44" s="309">
        <f t="shared" si="13"/>
        <v>0.4454519423499093</v>
      </c>
      <c r="F44" s="309">
        <f t="shared" si="13"/>
        <v>0.40635326724229826</v>
      </c>
      <c r="G44" s="309">
        <f t="shared" si="13"/>
        <v>0.45005968961400716</v>
      </c>
      <c r="H44" s="309">
        <f t="shared" si="13"/>
        <v>0.44961171114879944</v>
      </c>
      <c r="I44" s="309">
        <f t="shared" si="13"/>
        <v>0.4233888177550149</v>
      </c>
      <c r="J44" s="309">
        <f>SUM(J43/J39)</f>
        <v>0.42787583688374925</v>
      </c>
      <c r="K44" s="396">
        <f>K43/K39</f>
        <v>0.4825054491224045</v>
      </c>
      <c r="L44" s="397"/>
      <c r="M44" s="86">
        <f>SUM(M43/M39)</f>
        <v>0.44523218716767105</v>
      </c>
    </row>
    <row r="45" spans="1:13" ht="15.75" thickBot="1">
      <c r="A45" s="386"/>
      <c r="B45" s="297" t="s">
        <v>55</v>
      </c>
      <c r="C45" s="100">
        <f>SUM(C33+C39)</f>
        <v>4255</v>
      </c>
      <c r="D45" s="101">
        <f aca="true" t="shared" si="14" ref="D45:I45">SUM(D33+D39)</f>
        <v>12180</v>
      </c>
      <c r="E45" s="101">
        <f t="shared" si="14"/>
        <v>23003</v>
      </c>
      <c r="F45" s="101">
        <f t="shared" si="14"/>
        <v>21298</v>
      </c>
      <c r="G45" s="101">
        <f t="shared" si="14"/>
        <v>5701</v>
      </c>
      <c r="H45" s="101">
        <f t="shared" si="14"/>
        <v>22456</v>
      </c>
      <c r="I45" s="101">
        <f t="shared" si="14"/>
        <v>9865</v>
      </c>
      <c r="J45" s="101">
        <f>SUM(J33+J39)</f>
        <v>6011</v>
      </c>
      <c r="K45" s="374">
        <f>SUM(K33+K39)</f>
        <v>17120</v>
      </c>
      <c r="L45" s="375"/>
      <c r="M45" s="102">
        <f>SUM(C45:K45)</f>
        <v>121889</v>
      </c>
    </row>
    <row r="46" spans="1:13" s="11" customFormat="1" ht="15" customHeight="1">
      <c r="A46" s="29" t="s">
        <v>64</v>
      </c>
      <c r="B46" s="30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31"/>
    </row>
    <row r="47" spans="1:13" s="11" customFormat="1" ht="10.5" customHeight="1" thickBot="1">
      <c r="A47" s="30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53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56" t="s">
        <v>7</v>
      </c>
      <c r="L48" s="357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30" t="s">
        <v>102</v>
      </c>
      <c r="B50" s="58" t="s">
        <v>11</v>
      </c>
      <c r="C50" s="106">
        <v>0</v>
      </c>
      <c r="D50" s="107">
        <v>2</v>
      </c>
      <c r="E50" s="107">
        <v>5</v>
      </c>
      <c r="F50" s="107">
        <v>4</v>
      </c>
      <c r="G50" s="107">
        <v>2</v>
      </c>
      <c r="H50" s="107">
        <v>4</v>
      </c>
      <c r="I50" s="107">
        <v>3</v>
      </c>
      <c r="J50" s="107">
        <v>3</v>
      </c>
      <c r="K50" s="368">
        <v>6</v>
      </c>
      <c r="L50" s="369"/>
      <c r="M50" s="13">
        <f>SUM(C50:K50)</f>
        <v>29</v>
      </c>
    </row>
    <row r="51" spans="1:13" ht="24.75" customHeight="1">
      <c r="A51" s="331"/>
      <c r="B51" s="62" t="s">
        <v>12</v>
      </c>
      <c r="C51" s="108">
        <v>0</v>
      </c>
      <c r="D51" s="47">
        <v>2</v>
      </c>
      <c r="E51" s="47">
        <v>0</v>
      </c>
      <c r="F51" s="47">
        <v>3</v>
      </c>
      <c r="G51" s="47">
        <v>1</v>
      </c>
      <c r="H51" s="47">
        <v>2</v>
      </c>
      <c r="I51" s="47">
        <v>0</v>
      </c>
      <c r="J51" s="47">
        <v>0</v>
      </c>
      <c r="K51" s="400">
        <v>0</v>
      </c>
      <c r="L51" s="401"/>
      <c r="M51" s="26">
        <f>SUM(C51:K51)</f>
        <v>8</v>
      </c>
    </row>
    <row r="52" spans="1:13" ht="28.5" customHeight="1" thickBot="1">
      <c r="A52" s="331"/>
      <c r="B52" s="50" t="s">
        <v>69</v>
      </c>
      <c r="C52" s="109">
        <v>7</v>
      </c>
      <c r="D52" s="110">
        <v>12</v>
      </c>
      <c r="E52" s="110">
        <v>30</v>
      </c>
      <c r="F52" s="110">
        <v>50</v>
      </c>
      <c r="G52" s="110">
        <v>10</v>
      </c>
      <c r="H52" s="110">
        <v>49</v>
      </c>
      <c r="I52" s="110">
        <v>32</v>
      </c>
      <c r="J52" s="110">
        <v>11</v>
      </c>
      <c r="K52" s="402">
        <v>44</v>
      </c>
      <c r="L52" s="403"/>
      <c r="M52" s="111">
        <f>SUM(C52:K52)</f>
        <v>245</v>
      </c>
    </row>
    <row r="53" spans="1:13" ht="24.75" customHeight="1" thickBot="1">
      <c r="A53" s="332"/>
      <c r="B53" s="112" t="s">
        <v>55</v>
      </c>
      <c r="C53" s="113">
        <f>SUM(C50:C52)</f>
        <v>7</v>
      </c>
      <c r="D53" s="114">
        <f aca="true" t="shared" si="15" ref="D53:J53">SUM(D50:D52)</f>
        <v>16</v>
      </c>
      <c r="E53" s="114">
        <f t="shared" si="15"/>
        <v>35</v>
      </c>
      <c r="F53" s="114">
        <f t="shared" si="15"/>
        <v>57</v>
      </c>
      <c r="G53" s="114">
        <f t="shared" si="15"/>
        <v>13</v>
      </c>
      <c r="H53" s="114">
        <f t="shared" si="15"/>
        <v>55</v>
      </c>
      <c r="I53" s="114">
        <f t="shared" si="15"/>
        <v>35</v>
      </c>
      <c r="J53" s="114">
        <f t="shared" si="15"/>
        <v>14</v>
      </c>
      <c r="K53" s="392">
        <f>SUM(K50:L52)</f>
        <v>50</v>
      </c>
      <c r="L53" s="393"/>
      <c r="M53" s="37">
        <f>SUM(C53:K53)</f>
        <v>282</v>
      </c>
    </row>
    <row r="54" spans="1:13" s="11" customFormat="1" ht="15" customHeight="1">
      <c r="A54" s="29" t="s">
        <v>64</v>
      </c>
      <c r="B54" s="30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31"/>
    </row>
    <row r="56" spans="1:13" ht="45" customHeight="1">
      <c r="A56" s="341" t="s">
        <v>103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56" t="s">
        <v>7</v>
      </c>
      <c r="L58" s="357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30" t="s">
        <v>72</v>
      </c>
      <c r="B60" s="115" t="s">
        <v>73</v>
      </c>
      <c r="C60" s="116">
        <v>7</v>
      </c>
      <c r="D60" s="117">
        <v>36</v>
      </c>
      <c r="E60" s="117">
        <v>178</v>
      </c>
      <c r="F60" s="117">
        <v>269</v>
      </c>
      <c r="G60" s="117">
        <v>40</v>
      </c>
      <c r="H60" s="117">
        <v>208</v>
      </c>
      <c r="I60" s="117">
        <v>119</v>
      </c>
      <c r="J60" s="117">
        <v>80</v>
      </c>
      <c r="K60" s="333">
        <v>492</v>
      </c>
      <c r="L60" s="334"/>
      <c r="M60" s="13">
        <f>SUM(C60:K60)</f>
        <v>1429</v>
      </c>
    </row>
    <row r="61" spans="1:13" ht="30">
      <c r="A61" s="331"/>
      <c r="B61" s="118" t="s">
        <v>74</v>
      </c>
      <c r="C61" s="119">
        <v>128</v>
      </c>
      <c r="D61" s="120">
        <v>454</v>
      </c>
      <c r="E61" s="120">
        <v>792</v>
      </c>
      <c r="F61" s="120">
        <v>967</v>
      </c>
      <c r="G61" s="120">
        <v>260</v>
      </c>
      <c r="H61" s="120">
        <v>1300</v>
      </c>
      <c r="I61" s="120">
        <v>861</v>
      </c>
      <c r="J61" s="120">
        <v>176</v>
      </c>
      <c r="K61" s="333">
        <v>646</v>
      </c>
      <c r="L61" s="334"/>
      <c r="M61" s="13">
        <f>SUM(C61:K61)</f>
        <v>5584</v>
      </c>
    </row>
    <row r="62" spans="1:13" ht="24.75" customHeight="1">
      <c r="A62" s="331"/>
      <c r="B62" s="62" t="s">
        <v>75</v>
      </c>
      <c r="C62" s="121">
        <v>348</v>
      </c>
      <c r="D62" s="48">
        <v>684</v>
      </c>
      <c r="E62" s="48">
        <v>2202</v>
      </c>
      <c r="F62" s="48">
        <v>2184</v>
      </c>
      <c r="G62" s="48">
        <v>500</v>
      </c>
      <c r="H62" s="48">
        <v>1267</v>
      </c>
      <c r="I62" s="48">
        <v>1081</v>
      </c>
      <c r="J62" s="48">
        <v>461</v>
      </c>
      <c r="K62" s="335">
        <v>1269</v>
      </c>
      <c r="L62" s="336"/>
      <c r="M62" s="26">
        <f>SUM(C62:K62)</f>
        <v>9996</v>
      </c>
    </row>
    <row r="63" spans="1:13" ht="28.5" customHeight="1" thickBot="1">
      <c r="A63" s="331"/>
      <c r="B63" s="50" t="s">
        <v>76</v>
      </c>
      <c r="C63" s="122">
        <v>5</v>
      </c>
      <c r="D63" s="123">
        <v>8</v>
      </c>
      <c r="E63" s="123">
        <v>14</v>
      </c>
      <c r="F63" s="123">
        <v>20</v>
      </c>
      <c r="G63" s="123">
        <v>3</v>
      </c>
      <c r="H63" s="123">
        <v>7</v>
      </c>
      <c r="I63" s="123">
        <v>3</v>
      </c>
      <c r="J63" s="123">
        <v>1</v>
      </c>
      <c r="K63" s="337">
        <v>12</v>
      </c>
      <c r="L63" s="338"/>
      <c r="M63" s="111">
        <f>SUM(C63:K63)</f>
        <v>73</v>
      </c>
    </row>
    <row r="64" spans="1:13" ht="24.75" customHeight="1" thickBot="1">
      <c r="A64" s="332"/>
      <c r="B64" s="112" t="s">
        <v>55</v>
      </c>
      <c r="C64" s="124">
        <f>SUM(C60:C63)</f>
        <v>488</v>
      </c>
      <c r="D64" s="56">
        <f aca="true" t="shared" si="16" ref="D64:J64">SUM(D60:D63)</f>
        <v>1182</v>
      </c>
      <c r="E64" s="56">
        <f t="shared" si="16"/>
        <v>3186</v>
      </c>
      <c r="F64" s="56">
        <f t="shared" si="16"/>
        <v>3440</v>
      </c>
      <c r="G64" s="56">
        <f t="shared" si="16"/>
        <v>803</v>
      </c>
      <c r="H64" s="56">
        <f t="shared" si="16"/>
        <v>2782</v>
      </c>
      <c r="I64" s="56">
        <f t="shared" si="16"/>
        <v>2064</v>
      </c>
      <c r="J64" s="56">
        <f t="shared" si="16"/>
        <v>718</v>
      </c>
      <c r="K64" s="339">
        <f>SUM(K60:L63)</f>
        <v>2419</v>
      </c>
      <c r="L64" s="340"/>
      <c r="M64" s="37">
        <f>SUM(C64:K64)</f>
        <v>17082</v>
      </c>
    </row>
    <row r="65" spans="1:13" s="11" customFormat="1" ht="15" customHeight="1">
      <c r="A65" s="29" t="s">
        <v>65</v>
      </c>
      <c r="B65" s="3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31"/>
    </row>
    <row r="66" ht="15.75" thickBot="1"/>
    <row r="67" spans="1:5" ht="30.75" thickBot="1">
      <c r="A67" s="312" t="s">
        <v>126</v>
      </c>
      <c r="B67" s="313"/>
      <c r="C67" s="227" t="s">
        <v>119</v>
      </c>
      <c r="D67" s="56" t="s">
        <v>120</v>
      </c>
      <c r="E67" s="125" t="s">
        <v>121</v>
      </c>
    </row>
    <row r="68" spans="1:5" ht="15">
      <c r="A68" s="314" t="s">
        <v>122</v>
      </c>
      <c r="B68" s="315"/>
      <c r="C68" s="228">
        <v>35</v>
      </c>
      <c r="D68" s="120">
        <v>53515</v>
      </c>
      <c r="E68" s="232">
        <v>48060932.85</v>
      </c>
    </row>
    <row r="69" spans="1:5" ht="15">
      <c r="A69" s="316" t="s">
        <v>127</v>
      </c>
      <c r="B69" s="317"/>
      <c r="C69" s="229">
        <v>57</v>
      </c>
      <c r="D69" s="48">
        <v>5076</v>
      </c>
      <c r="E69" s="233">
        <v>50168819.15</v>
      </c>
    </row>
    <row r="70" spans="1:5" ht="15">
      <c r="A70" s="318" t="s">
        <v>123</v>
      </c>
      <c r="B70" s="319"/>
      <c r="C70" s="229">
        <v>21</v>
      </c>
      <c r="D70" s="48">
        <v>9750</v>
      </c>
      <c r="E70" s="233">
        <v>23944625.23</v>
      </c>
    </row>
    <row r="71" spans="1:5" ht="15">
      <c r="A71" s="316" t="s">
        <v>124</v>
      </c>
      <c r="B71" s="317"/>
      <c r="C71" s="229">
        <v>46</v>
      </c>
      <c r="D71" s="48">
        <v>16244</v>
      </c>
      <c r="E71" s="233">
        <v>33137848.74</v>
      </c>
    </row>
    <row r="72" spans="1:5" ht="15.75" thickBot="1">
      <c r="A72" s="320" t="s">
        <v>125</v>
      </c>
      <c r="B72" s="321"/>
      <c r="C72" s="230">
        <v>22</v>
      </c>
      <c r="D72" s="225">
        <v>1694</v>
      </c>
      <c r="E72" s="233">
        <v>6493596.62</v>
      </c>
    </row>
    <row r="73" spans="1:5" ht="15.75" thickBot="1">
      <c r="A73" s="310" t="s">
        <v>55</v>
      </c>
      <c r="B73" s="311"/>
      <c r="C73" s="231">
        <f>SUM(C68:C72)</f>
        <v>181</v>
      </c>
      <c r="D73" s="226">
        <f>SUM(D68:D72)</f>
        <v>86279</v>
      </c>
      <c r="E73" s="234">
        <f>SUM(E68:E72)</f>
        <v>161805822.59</v>
      </c>
    </row>
    <row r="74" spans="1:5" ht="15">
      <c r="A74" s="29" t="s">
        <v>65</v>
      </c>
      <c r="B74" s="51"/>
      <c r="C74" s="52"/>
      <c r="D74" s="52"/>
      <c r="E74" s="52"/>
    </row>
  </sheetData>
  <sheetProtection/>
  <mergeCells count="62"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73:B73"/>
    <mergeCell ref="A67:B67"/>
    <mergeCell ref="A68:B68"/>
    <mergeCell ref="A69:B69"/>
    <mergeCell ref="A70:B70"/>
    <mergeCell ref="A71:B71"/>
    <mergeCell ref="A72:B7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L16" sqref="L16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41" t="s">
        <v>104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1" customFormat="1" ht="1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9" customHeight="1" thickBot="1">
      <c r="A3" s="131"/>
    </row>
    <row r="4" spans="1:13" ht="15.75" thickBot="1">
      <c r="A4" s="4"/>
      <c r="B4" s="4"/>
      <c r="C4" s="5" t="s">
        <v>60</v>
      </c>
      <c r="D4" s="182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12" t="s">
        <v>105</v>
      </c>
      <c r="B6" s="313"/>
      <c r="C6" s="124">
        <f aca="true" t="shared" si="0" ref="C6:L6">SUM(C7:C8)</f>
        <v>2</v>
      </c>
      <c r="D6" s="56">
        <f t="shared" si="0"/>
        <v>0</v>
      </c>
      <c r="E6" s="56">
        <f t="shared" si="0"/>
        <v>8</v>
      </c>
      <c r="F6" s="56">
        <f t="shared" si="0"/>
        <v>29</v>
      </c>
      <c r="G6" s="56">
        <f t="shared" si="0"/>
        <v>28</v>
      </c>
      <c r="H6" s="56">
        <f t="shared" si="0"/>
        <v>8</v>
      </c>
      <c r="I6" s="56">
        <f t="shared" si="0"/>
        <v>26</v>
      </c>
      <c r="J6" s="56">
        <f t="shared" si="0"/>
        <v>34</v>
      </c>
      <c r="K6" s="227">
        <f t="shared" si="0"/>
        <v>11</v>
      </c>
      <c r="L6" s="261">
        <f t="shared" si="0"/>
        <v>124</v>
      </c>
      <c r="M6" s="37">
        <f>SUM(C6:L6)</f>
        <v>270</v>
      </c>
    </row>
    <row r="7" spans="1:13" s="9" customFormat="1" ht="30">
      <c r="A7" s="118" t="s">
        <v>51</v>
      </c>
      <c r="B7" s="256" t="s">
        <v>49</v>
      </c>
      <c r="C7" s="262">
        <v>2</v>
      </c>
      <c r="D7" s="39">
        <v>0</v>
      </c>
      <c r="E7" s="39">
        <v>6</v>
      </c>
      <c r="F7" s="39">
        <v>16</v>
      </c>
      <c r="G7" s="39">
        <v>17</v>
      </c>
      <c r="H7" s="39">
        <v>6</v>
      </c>
      <c r="I7" s="39">
        <v>21</v>
      </c>
      <c r="J7" s="39">
        <v>7</v>
      </c>
      <c r="K7" s="39">
        <v>9</v>
      </c>
      <c r="L7" s="263">
        <v>59</v>
      </c>
      <c r="M7" s="19">
        <f>SUM(C7:L7)</f>
        <v>143</v>
      </c>
    </row>
    <row r="8" spans="1:13" s="9" customFormat="1" ht="30.75" thickBot="1">
      <c r="A8" s="264" t="s">
        <v>52</v>
      </c>
      <c r="B8" s="257" t="s">
        <v>50</v>
      </c>
      <c r="C8" s="265">
        <v>0</v>
      </c>
      <c r="D8" s="266">
        <v>0</v>
      </c>
      <c r="E8" s="266">
        <v>2</v>
      </c>
      <c r="F8" s="266">
        <v>13</v>
      </c>
      <c r="G8" s="266">
        <v>11</v>
      </c>
      <c r="H8" s="266">
        <v>2</v>
      </c>
      <c r="I8" s="266">
        <v>5</v>
      </c>
      <c r="J8" s="266">
        <v>27</v>
      </c>
      <c r="K8" s="266">
        <v>2</v>
      </c>
      <c r="L8" s="267">
        <v>65</v>
      </c>
      <c r="M8" s="240">
        <f>SUM(C8:L8)</f>
        <v>127</v>
      </c>
    </row>
    <row r="9" spans="1:13" s="11" customFormat="1" ht="15" customHeight="1">
      <c r="A9" s="29" t="s">
        <v>65</v>
      </c>
      <c r="B9" s="51"/>
      <c r="C9" s="268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11" customFormat="1" ht="10.5" customHeight="1" thickBot="1">
      <c r="A10" s="29"/>
      <c r="B10" s="51"/>
      <c r="C10" s="104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27.75" customHeight="1" thickBot="1">
      <c r="A11" s="312" t="s">
        <v>106</v>
      </c>
      <c r="B11" s="313"/>
      <c r="C11" s="227">
        <f>SUM(C12:C14)</f>
        <v>0</v>
      </c>
      <c r="D11" s="227">
        <f aca="true" t="shared" si="1" ref="D11:L11">SUM(D12:D14)</f>
        <v>0</v>
      </c>
      <c r="E11" s="227">
        <f t="shared" si="1"/>
        <v>9</v>
      </c>
      <c r="F11" s="227">
        <f t="shared" si="1"/>
        <v>24</v>
      </c>
      <c r="G11" s="227">
        <f t="shared" si="1"/>
        <v>29</v>
      </c>
      <c r="H11" s="227">
        <f t="shared" si="1"/>
        <v>11</v>
      </c>
      <c r="I11" s="227">
        <f t="shared" si="1"/>
        <v>9</v>
      </c>
      <c r="J11" s="227">
        <f t="shared" si="1"/>
        <v>44</v>
      </c>
      <c r="K11" s="227">
        <f t="shared" si="1"/>
        <v>14</v>
      </c>
      <c r="L11" s="269">
        <f t="shared" si="1"/>
        <v>107</v>
      </c>
      <c r="M11" s="270">
        <f>SUM(M12:M14)</f>
        <v>247</v>
      </c>
    </row>
    <row r="12" spans="1:13" s="9" customFormat="1" ht="13.5" customHeight="1">
      <c r="A12" s="58" t="s">
        <v>20</v>
      </c>
      <c r="B12" s="260"/>
      <c r="C12" s="271">
        <v>0</v>
      </c>
      <c r="D12" s="185">
        <v>0</v>
      </c>
      <c r="E12" s="185">
        <v>4</v>
      </c>
      <c r="F12" s="185">
        <v>9</v>
      </c>
      <c r="G12" s="185">
        <v>9</v>
      </c>
      <c r="H12" s="185">
        <v>5</v>
      </c>
      <c r="I12" s="185">
        <v>2</v>
      </c>
      <c r="J12" s="185">
        <v>18</v>
      </c>
      <c r="K12" s="185">
        <v>0</v>
      </c>
      <c r="L12" s="272">
        <v>35</v>
      </c>
      <c r="M12" s="26">
        <f>SUM(C12:L12)</f>
        <v>82</v>
      </c>
    </row>
    <row r="13" spans="1:13" s="9" customFormat="1" ht="13.5" customHeight="1">
      <c r="A13" s="62" t="s">
        <v>21</v>
      </c>
      <c r="B13" s="255"/>
      <c r="C13" s="273">
        <v>0</v>
      </c>
      <c r="D13" s="197">
        <v>0</v>
      </c>
      <c r="E13" s="197">
        <v>4</v>
      </c>
      <c r="F13" s="197">
        <v>9</v>
      </c>
      <c r="G13" s="197">
        <v>13</v>
      </c>
      <c r="H13" s="197">
        <v>5</v>
      </c>
      <c r="I13" s="197">
        <v>4</v>
      </c>
      <c r="J13" s="197">
        <v>18</v>
      </c>
      <c r="K13" s="197">
        <v>7</v>
      </c>
      <c r="L13" s="254">
        <v>61</v>
      </c>
      <c r="M13" s="26">
        <f>SUM(C13:L13)</f>
        <v>121</v>
      </c>
    </row>
    <row r="14" spans="1:13" s="9" customFormat="1" ht="13.5" customHeight="1" thickBot="1">
      <c r="A14" s="258" t="s">
        <v>22</v>
      </c>
      <c r="B14" s="259"/>
      <c r="C14" s="274">
        <v>0</v>
      </c>
      <c r="D14" s="275">
        <v>0</v>
      </c>
      <c r="E14" s="275">
        <v>1</v>
      </c>
      <c r="F14" s="275">
        <v>6</v>
      </c>
      <c r="G14" s="275">
        <v>7</v>
      </c>
      <c r="H14" s="275">
        <v>1</v>
      </c>
      <c r="I14" s="275">
        <v>3</v>
      </c>
      <c r="J14" s="275">
        <v>8</v>
      </c>
      <c r="K14" s="275">
        <v>7</v>
      </c>
      <c r="L14" s="276">
        <v>11</v>
      </c>
      <c r="M14" s="240">
        <f>SUM(C14:L14)</f>
        <v>44</v>
      </c>
    </row>
    <row r="15" spans="1:13" s="11" customFormat="1" ht="15" customHeight="1">
      <c r="A15" s="29" t="s">
        <v>65</v>
      </c>
      <c r="B15" s="51"/>
      <c r="C15" s="268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s="11" customFormat="1" ht="10.5" customHeight="1">
      <c r="A16" s="29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5" s="10" customFormat="1" ht="177.7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O17" s="27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70" zoomScaleNormal="70" workbookViewId="0" topLeftCell="A58">
      <selection activeCell="R8" sqref="R8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11.0039062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41" t="s">
        <v>107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1" customFormat="1" ht="1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9" customHeight="1" thickBot="1">
      <c r="A3" s="131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6" t="s">
        <v>7</v>
      </c>
      <c r="L4" s="35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32" customFormat="1" ht="19.5" customHeight="1">
      <c r="A6" s="330" t="s">
        <v>129</v>
      </c>
      <c r="B6" s="58" t="s">
        <v>10</v>
      </c>
      <c r="C6" s="106">
        <v>8</v>
      </c>
      <c r="D6" s="107">
        <v>13</v>
      </c>
      <c r="E6" s="107">
        <v>30</v>
      </c>
      <c r="F6" s="107">
        <v>12</v>
      </c>
      <c r="G6" s="107">
        <v>7</v>
      </c>
      <c r="H6" s="107">
        <v>47</v>
      </c>
      <c r="I6" s="107">
        <v>10</v>
      </c>
      <c r="J6" s="107">
        <v>8</v>
      </c>
      <c r="K6" s="368">
        <v>36</v>
      </c>
      <c r="L6" s="369"/>
      <c r="M6" s="13">
        <f>SUM(C6:K6)</f>
        <v>171</v>
      </c>
    </row>
    <row r="7" spans="1:13" s="133" customFormat="1" ht="19.5" customHeight="1" thickBot="1">
      <c r="A7" s="331"/>
      <c r="B7" s="50" t="s">
        <v>9</v>
      </c>
      <c r="C7" s="109">
        <v>46</v>
      </c>
      <c r="D7" s="110">
        <v>103</v>
      </c>
      <c r="E7" s="110">
        <v>319</v>
      </c>
      <c r="F7" s="110">
        <v>156</v>
      </c>
      <c r="G7" s="110">
        <v>59</v>
      </c>
      <c r="H7" s="110">
        <v>222</v>
      </c>
      <c r="I7" s="110">
        <v>94</v>
      </c>
      <c r="J7" s="110">
        <v>54</v>
      </c>
      <c r="K7" s="402">
        <v>218</v>
      </c>
      <c r="L7" s="403"/>
      <c r="M7" s="111">
        <f>SUM(C7:K7)</f>
        <v>1271</v>
      </c>
    </row>
    <row r="8" spans="1:13" s="133" customFormat="1" ht="19.5" customHeight="1" thickBot="1">
      <c r="A8" s="332"/>
      <c r="B8" s="112" t="s">
        <v>55</v>
      </c>
      <c r="C8" s="113">
        <f aca="true" t="shared" si="0" ref="C8:J8">SUM(C6:C7)</f>
        <v>54</v>
      </c>
      <c r="D8" s="114">
        <f t="shared" si="0"/>
        <v>116</v>
      </c>
      <c r="E8" s="114">
        <f t="shared" si="0"/>
        <v>349</v>
      </c>
      <c r="F8" s="114">
        <f t="shared" si="0"/>
        <v>168</v>
      </c>
      <c r="G8" s="114">
        <f t="shared" si="0"/>
        <v>66</v>
      </c>
      <c r="H8" s="114">
        <f t="shared" si="0"/>
        <v>269</v>
      </c>
      <c r="I8" s="114">
        <f t="shared" si="0"/>
        <v>104</v>
      </c>
      <c r="J8" s="114">
        <f t="shared" si="0"/>
        <v>62</v>
      </c>
      <c r="K8" s="392">
        <f>SUM(K6:L7)</f>
        <v>254</v>
      </c>
      <c r="L8" s="393"/>
      <c r="M8" s="37">
        <f>SUM(C8:K8)</f>
        <v>1442</v>
      </c>
    </row>
    <row r="9" spans="1:13" ht="15" customHeight="1" thickBot="1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</row>
    <row r="10" spans="1:13" s="132" customFormat="1" ht="24.75" customHeight="1">
      <c r="A10" s="330" t="s">
        <v>130</v>
      </c>
      <c r="B10" s="58" t="s">
        <v>10</v>
      </c>
      <c r="C10" s="106">
        <v>214</v>
      </c>
      <c r="D10" s="107">
        <v>426</v>
      </c>
      <c r="E10" s="117">
        <v>900</v>
      </c>
      <c r="F10" s="117">
        <v>851</v>
      </c>
      <c r="G10" s="107">
        <v>297</v>
      </c>
      <c r="H10" s="117">
        <v>981</v>
      </c>
      <c r="I10" s="107">
        <v>449</v>
      </c>
      <c r="J10" s="107">
        <v>180</v>
      </c>
      <c r="K10" s="333">
        <v>838</v>
      </c>
      <c r="L10" s="334"/>
      <c r="M10" s="13">
        <f>SUM(C10:K10)</f>
        <v>5136</v>
      </c>
    </row>
    <row r="11" spans="1:13" s="133" customFormat="1" ht="24.75" customHeight="1" thickBot="1">
      <c r="A11" s="331"/>
      <c r="B11" s="50" t="s">
        <v>9</v>
      </c>
      <c r="C11" s="109">
        <v>16</v>
      </c>
      <c r="D11" s="110">
        <v>14</v>
      </c>
      <c r="E11" s="110">
        <v>35</v>
      </c>
      <c r="F11" s="110">
        <v>42</v>
      </c>
      <c r="G11" s="110">
        <v>5</v>
      </c>
      <c r="H11" s="110">
        <v>44</v>
      </c>
      <c r="I11" s="110">
        <v>10</v>
      </c>
      <c r="J11" s="110">
        <v>10</v>
      </c>
      <c r="K11" s="402">
        <v>19</v>
      </c>
      <c r="L11" s="403"/>
      <c r="M11" s="111">
        <f>SUM(C11:K11)</f>
        <v>195</v>
      </c>
    </row>
    <row r="12" spans="1:13" s="133" customFormat="1" ht="24.75" customHeight="1" thickBot="1">
      <c r="A12" s="332"/>
      <c r="B12" s="112" t="s">
        <v>55</v>
      </c>
      <c r="C12" s="124">
        <f aca="true" t="shared" si="1" ref="C12:J12">SUM(C10:C11)</f>
        <v>230</v>
      </c>
      <c r="D12" s="56">
        <f t="shared" si="1"/>
        <v>440</v>
      </c>
      <c r="E12" s="56">
        <f t="shared" si="1"/>
        <v>935</v>
      </c>
      <c r="F12" s="56">
        <f t="shared" si="1"/>
        <v>893</v>
      </c>
      <c r="G12" s="56">
        <f t="shared" si="1"/>
        <v>302</v>
      </c>
      <c r="H12" s="56">
        <f t="shared" si="1"/>
        <v>1025</v>
      </c>
      <c r="I12" s="56">
        <f t="shared" si="1"/>
        <v>459</v>
      </c>
      <c r="J12" s="56">
        <f t="shared" si="1"/>
        <v>190</v>
      </c>
      <c r="K12" s="339">
        <f>SUM(K10:L11)</f>
        <v>857</v>
      </c>
      <c r="L12" s="340"/>
      <c r="M12" s="37">
        <f>SUM(C12:K12)</f>
        <v>5331</v>
      </c>
    </row>
    <row r="13" spans="1:13" ht="15" customHeight="1" thickBo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</row>
    <row r="14" spans="1:13" ht="19.5" customHeight="1">
      <c r="A14" s="330" t="s">
        <v>131</v>
      </c>
      <c r="B14" s="58" t="s">
        <v>10</v>
      </c>
      <c r="C14" s="116">
        <v>222</v>
      </c>
      <c r="D14" s="117">
        <v>439</v>
      </c>
      <c r="E14" s="117">
        <v>930</v>
      </c>
      <c r="F14" s="117">
        <v>863</v>
      </c>
      <c r="G14" s="117">
        <v>304</v>
      </c>
      <c r="H14" s="117">
        <v>1028</v>
      </c>
      <c r="I14" s="117">
        <v>459</v>
      </c>
      <c r="J14" s="117">
        <v>188</v>
      </c>
      <c r="K14" s="333">
        <v>874</v>
      </c>
      <c r="L14" s="334"/>
      <c r="M14" s="13">
        <f>SUM(C14:K14)</f>
        <v>5307</v>
      </c>
    </row>
    <row r="15" spans="1:13" ht="19.5" customHeight="1" thickBot="1">
      <c r="A15" s="331"/>
      <c r="B15" s="50" t="s">
        <v>9</v>
      </c>
      <c r="C15" s="122">
        <v>62</v>
      </c>
      <c r="D15" s="123">
        <v>117</v>
      </c>
      <c r="E15" s="123">
        <v>354</v>
      </c>
      <c r="F15" s="123">
        <v>198</v>
      </c>
      <c r="G15" s="123">
        <v>64</v>
      </c>
      <c r="H15" s="123">
        <v>266</v>
      </c>
      <c r="I15" s="123">
        <v>104</v>
      </c>
      <c r="J15" s="123">
        <v>64</v>
      </c>
      <c r="K15" s="337">
        <v>237</v>
      </c>
      <c r="L15" s="338"/>
      <c r="M15" s="111">
        <f>SUM(C15:K15)</f>
        <v>1466</v>
      </c>
    </row>
    <row r="16" spans="1:13" ht="19.5" customHeight="1" thickBot="1">
      <c r="A16" s="332"/>
      <c r="B16" s="112" t="s">
        <v>55</v>
      </c>
      <c r="C16" s="124">
        <f aca="true" t="shared" si="2" ref="C16:J16">SUM(C14:C15)</f>
        <v>284</v>
      </c>
      <c r="D16" s="56">
        <f t="shared" si="2"/>
        <v>556</v>
      </c>
      <c r="E16" s="56">
        <f t="shared" si="2"/>
        <v>1284</v>
      </c>
      <c r="F16" s="56">
        <f t="shared" si="2"/>
        <v>1061</v>
      </c>
      <c r="G16" s="56">
        <f t="shared" si="2"/>
        <v>368</v>
      </c>
      <c r="H16" s="56">
        <f t="shared" si="2"/>
        <v>1294</v>
      </c>
      <c r="I16" s="56">
        <f t="shared" si="2"/>
        <v>563</v>
      </c>
      <c r="J16" s="56">
        <f t="shared" si="2"/>
        <v>252</v>
      </c>
      <c r="K16" s="339">
        <f>SUM(K14:L15)</f>
        <v>1111</v>
      </c>
      <c r="L16" s="340"/>
      <c r="M16" s="37">
        <f>SUM(C16:K16)</f>
        <v>6773</v>
      </c>
    </row>
    <row r="17" spans="1:14" ht="12.75" customHeight="1">
      <c r="A17" s="135" t="s">
        <v>29</v>
      </c>
      <c r="B17" s="1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135"/>
    </row>
    <row r="18" spans="1:14" ht="7.5" customHeight="1" thickBot="1">
      <c r="A18" s="135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5"/>
    </row>
    <row r="19" spans="1:14" s="141" customFormat="1" ht="28.5" customHeight="1" thickBot="1">
      <c r="A19" s="137" t="s">
        <v>77</v>
      </c>
      <c r="B19" s="138" t="s">
        <v>83</v>
      </c>
      <c r="C19" s="470">
        <v>2.233</v>
      </c>
      <c r="D19" s="471">
        <v>3.875</v>
      </c>
      <c r="E19" s="471">
        <v>8.484</v>
      </c>
      <c r="F19" s="471">
        <v>6.852</v>
      </c>
      <c r="G19" s="471">
        <v>1.84</v>
      </c>
      <c r="H19" s="471">
        <v>9.417</v>
      </c>
      <c r="I19" s="471">
        <v>3.62</v>
      </c>
      <c r="J19" s="471">
        <v>1.573</v>
      </c>
      <c r="K19" s="472">
        <v>5.936</v>
      </c>
      <c r="L19" s="473"/>
      <c r="M19" s="139">
        <f>SUM(C19:K19)</f>
        <v>43.83</v>
      </c>
      <c r="N19" s="140"/>
    </row>
    <row r="20" spans="1:14" s="11" customFormat="1" ht="15.75" thickBot="1">
      <c r="A20" s="51" t="s">
        <v>96</v>
      </c>
      <c r="B20" s="30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53"/>
      <c r="N20" s="136"/>
    </row>
    <row r="21" spans="1:14" s="11" customFormat="1" ht="15.75" thickBot="1">
      <c r="A21" s="143"/>
      <c r="B21" s="51"/>
      <c r="C21" s="142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44" t="s">
        <v>7</v>
      </c>
      <c r="M21" s="8" t="s">
        <v>14</v>
      </c>
      <c r="N21" s="136"/>
    </row>
    <row r="22" spans="1:13" ht="6" customHeight="1" thickBot="1">
      <c r="A22" s="444"/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</row>
    <row r="23" spans="1:13" s="133" customFormat="1" ht="19.5" customHeight="1" thickBot="1">
      <c r="A23" s="330" t="s">
        <v>78</v>
      </c>
      <c r="B23" s="416" t="s">
        <v>67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7"/>
    </row>
    <row r="24" spans="1:13" s="133" customFormat="1" ht="19.5" customHeight="1">
      <c r="A24" s="331"/>
      <c r="B24" s="420" t="s">
        <v>10</v>
      </c>
      <c r="C24" s="421"/>
      <c r="D24" s="145">
        <v>1</v>
      </c>
      <c r="E24" s="146">
        <v>23</v>
      </c>
      <c r="F24" s="146">
        <v>26</v>
      </c>
      <c r="G24" s="146">
        <v>49</v>
      </c>
      <c r="H24" s="146">
        <v>10</v>
      </c>
      <c r="I24" s="146">
        <v>44</v>
      </c>
      <c r="J24" s="146"/>
      <c r="K24" s="146">
        <v>1</v>
      </c>
      <c r="L24" s="18">
        <v>49</v>
      </c>
      <c r="M24" s="19">
        <f>SUM(D24:L24)</f>
        <v>203</v>
      </c>
    </row>
    <row r="25" spans="1:13" s="133" customFormat="1" ht="19.5" customHeight="1" thickBot="1">
      <c r="A25" s="331"/>
      <c r="B25" s="418" t="s">
        <v>9</v>
      </c>
      <c r="C25" s="419"/>
      <c r="D25" s="147">
        <v>11</v>
      </c>
      <c r="E25" s="148">
        <v>16</v>
      </c>
      <c r="F25" s="148">
        <v>53</v>
      </c>
      <c r="G25" s="148">
        <v>38</v>
      </c>
      <c r="H25" s="148">
        <v>13</v>
      </c>
      <c r="I25" s="148">
        <v>36</v>
      </c>
      <c r="J25" s="148">
        <v>10</v>
      </c>
      <c r="K25" s="148">
        <v>2</v>
      </c>
      <c r="L25" s="149">
        <v>88</v>
      </c>
      <c r="M25" s="150">
        <f>SUM(D25:L25)</f>
        <v>267</v>
      </c>
    </row>
    <row r="26" spans="1:13" s="133" customFormat="1" ht="19.5" customHeight="1" thickBot="1">
      <c r="A26" s="331"/>
      <c r="B26" s="447" t="s">
        <v>55</v>
      </c>
      <c r="C26" s="448"/>
      <c r="D26" s="151">
        <f>SUM(D24:D25)</f>
        <v>12</v>
      </c>
      <c r="E26" s="151">
        <f aca="true" t="shared" si="3" ref="E26:L26">SUM(E24:E25)</f>
        <v>39</v>
      </c>
      <c r="F26" s="151">
        <f t="shared" si="3"/>
        <v>79</v>
      </c>
      <c r="G26" s="151">
        <f t="shared" si="3"/>
        <v>87</v>
      </c>
      <c r="H26" s="151">
        <f t="shared" si="3"/>
        <v>23</v>
      </c>
      <c r="I26" s="151">
        <f t="shared" si="3"/>
        <v>80</v>
      </c>
      <c r="J26" s="151">
        <f t="shared" si="3"/>
        <v>10</v>
      </c>
      <c r="K26" s="151">
        <f t="shared" si="3"/>
        <v>3</v>
      </c>
      <c r="L26" s="151">
        <f t="shared" si="3"/>
        <v>137</v>
      </c>
      <c r="M26" s="37">
        <f>SUM(M24:M25)</f>
        <v>470</v>
      </c>
    </row>
    <row r="27" spans="1:13" s="133" customFormat="1" ht="30" customHeight="1" thickBot="1">
      <c r="A27" s="332"/>
      <c r="B27" s="423" t="s">
        <v>97</v>
      </c>
      <c r="C27" s="424"/>
      <c r="D27" s="474">
        <v>0.004</v>
      </c>
      <c r="E27" s="475">
        <v>0.012</v>
      </c>
      <c r="F27" s="475">
        <v>0.022</v>
      </c>
      <c r="G27" s="475">
        <v>0.026</v>
      </c>
      <c r="H27" s="475">
        <v>0.007</v>
      </c>
      <c r="I27" s="475">
        <v>0.022</v>
      </c>
      <c r="J27" s="475">
        <v>0.003</v>
      </c>
      <c r="K27" s="475">
        <v>0.001</v>
      </c>
      <c r="L27" s="476">
        <v>0.042</v>
      </c>
      <c r="M27" s="200">
        <f>SUM(D27:L27)</f>
        <v>0.139</v>
      </c>
    </row>
    <row r="28" spans="1:13" s="133" customFormat="1" ht="13.5" customHeight="1">
      <c r="A28" s="152" t="s">
        <v>79</v>
      </c>
      <c r="B28" s="153"/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s="133" customFormat="1" ht="5.25" customHeight="1">
      <c r="A29" s="135"/>
      <c r="B29" s="51"/>
      <c r="C29" s="51"/>
      <c r="D29" s="156"/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s="1" customFormat="1" ht="48" customHeight="1">
      <c r="A30" s="341" t="s">
        <v>107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</row>
    <row r="31" spans="2:13" ht="6.75" customHeight="1" thickBo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4" s="133" customFormat="1" ht="13.5" customHeight="1" thickBot="1">
      <c r="A32" s="414"/>
      <c r="B32" s="415"/>
      <c r="C32" s="415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84</v>
      </c>
      <c r="M32" s="159" t="s">
        <v>14</v>
      </c>
      <c r="N32" s="160"/>
    </row>
    <row r="33" spans="1:14" s="133" customFormat="1" ht="13.5" customHeight="1">
      <c r="A33" s="330" t="s">
        <v>117</v>
      </c>
      <c r="B33" s="449" t="s">
        <v>88</v>
      </c>
      <c r="C33" s="449"/>
      <c r="D33" s="161">
        <v>12</v>
      </c>
      <c r="E33" s="162">
        <v>54</v>
      </c>
      <c r="F33" s="162">
        <v>114</v>
      </c>
      <c r="G33" s="162">
        <v>140</v>
      </c>
      <c r="H33" s="162">
        <v>82</v>
      </c>
      <c r="I33" s="162">
        <v>84</v>
      </c>
      <c r="J33" s="162">
        <v>103</v>
      </c>
      <c r="K33" s="162">
        <v>37</v>
      </c>
      <c r="L33" s="163">
        <v>295</v>
      </c>
      <c r="M33" s="84">
        <f aca="true" t="shared" si="4" ref="M33:M40">SUM(D33:L33)</f>
        <v>921</v>
      </c>
      <c r="N33" s="160"/>
    </row>
    <row r="34" spans="1:14" s="133" customFormat="1" ht="13.5" customHeight="1">
      <c r="A34" s="331"/>
      <c r="B34" s="418" t="s">
        <v>89</v>
      </c>
      <c r="C34" s="418"/>
      <c r="D34" s="164">
        <v>13</v>
      </c>
      <c r="E34" s="25">
        <v>21</v>
      </c>
      <c r="F34" s="25">
        <v>99</v>
      </c>
      <c r="G34" s="25">
        <v>111</v>
      </c>
      <c r="H34" s="25">
        <v>43</v>
      </c>
      <c r="I34" s="25">
        <v>51</v>
      </c>
      <c r="J34" s="25">
        <v>31</v>
      </c>
      <c r="K34" s="25">
        <v>35</v>
      </c>
      <c r="L34" s="165">
        <v>262</v>
      </c>
      <c r="M34" s="90">
        <f t="shared" si="4"/>
        <v>666</v>
      </c>
      <c r="N34" s="160"/>
    </row>
    <row r="35" spans="1:14" s="133" customFormat="1" ht="13.5" customHeight="1">
      <c r="A35" s="331"/>
      <c r="B35" s="445" t="s">
        <v>90</v>
      </c>
      <c r="C35" s="446"/>
      <c r="D35" s="164">
        <v>19</v>
      </c>
      <c r="E35" s="25">
        <v>32</v>
      </c>
      <c r="F35" s="25">
        <v>182</v>
      </c>
      <c r="G35" s="25">
        <v>186</v>
      </c>
      <c r="H35" s="25">
        <v>66</v>
      </c>
      <c r="I35" s="25">
        <v>82</v>
      </c>
      <c r="J35" s="25">
        <v>49</v>
      </c>
      <c r="K35" s="25">
        <v>62</v>
      </c>
      <c r="L35" s="165">
        <v>405</v>
      </c>
      <c r="M35" s="90">
        <f t="shared" si="4"/>
        <v>1083</v>
      </c>
      <c r="N35" s="160"/>
    </row>
    <row r="36" spans="1:13" s="133" customFormat="1" ht="13.5" customHeight="1" thickBot="1">
      <c r="A36" s="331"/>
      <c r="B36" s="445" t="s">
        <v>91</v>
      </c>
      <c r="C36" s="446"/>
      <c r="D36" s="166">
        <v>14</v>
      </c>
      <c r="E36" s="167">
        <v>122</v>
      </c>
      <c r="F36" s="167">
        <v>141</v>
      </c>
      <c r="G36" s="167">
        <v>199</v>
      </c>
      <c r="H36" s="167">
        <v>185</v>
      </c>
      <c r="I36" s="167">
        <v>62</v>
      </c>
      <c r="J36" s="167">
        <v>324</v>
      </c>
      <c r="K36" s="167">
        <v>32</v>
      </c>
      <c r="L36" s="168">
        <v>319</v>
      </c>
      <c r="M36" s="90">
        <f t="shared" si="4"/>
        <v>1398</v>
      </c>
    </row>
    <row r="37" spans="1:13" s="133" customFormat="1" ht="13.5" customHeight="1">
      <c r="A37" s="331"/>
      <c r="B37" s="442" t="s">
        <v>92</v>
      </c>
      <c r="C37" s="442"/>
      <c r="D37" s="169">
        <f>SUM(D38:D39)</f>
        <v>12</v>
      </c>
      <c r="E37" s="169">
        <f aca="true" t="shared" si="5" ref="E37:L37">SUM(E38:E39)</f>
        <v>109</v>
      </c>
      <c r="F37" s="169">
        <f t="shared" si="5"/>
        <v>169</v>
      </c>
      <c r="G37" s="169">
        <f t="shared" si="5"/>
        <v>190</v>
      </c>
      <c r="H37" s="169">
        <f t="shared" si="5"/>
        <v>187</v>
      </c>
      <c r="I37" s="169">
        <f t="shared" si="5"/>
        <v>36</v>
      </c>
      <c r="J37" s="169">
        <f t="shared" si="5"/>
        <v>296</v>
      </c>
      <c r="K37" s="169">
        <f t="shared" si="5"/>
        <v>39</v>
      </c>
      <c r="L37" s="170">
        <f t="shared" si="5"/>
        <v>351</v>
      </c>
      <c r="M37" s="90">
        <f t="shared" si="4"/>
        <v>1389</v>
      </c>
    </row>
    <row r="38" spans="1:13" s="133" customFormat="1" ht="13.5" customHeight="1">
      <c r="A38" s="331"/>
      <c r="B38" s="422" t="s">
        <v>94</v>
      </c>
      <c r="C38" s="422"/>
      <c r="D38" s="164">
        <v>4</v>
      </c>
      <c r="E38" s="25">
        <v>16</v>
      </c>
      <c r="F38" s="25">
        <v>54</v>
      </c>
      <c r="G38" s="25">
        <v>51</v>
      </c>
      <c r="H38" s="25">
        <v>18</v>
      </c>
      <c r="I38" s="25">
        <v>15</v>
      </c>
      <c r="J38" s="25">
        <v>23</v>
      </c>
      <c r="K38" s="25">
        <v>13</v>
      </c>
      <c r="L38" s="165">
        <v>111</v>
      </c>
      <c r="M38" s="90">
        <f t="shared" si="4"/>
        <v>305</v>
      </c>
    </row>
    <row r="39" spans="1:13" s="133" customFormat="1" ht="13.5" customHeight="1" thickBot="1">
      <c r="A39" s="331"/>
      <c r="B39" s="425" t="s">
        <v>93</v>
      </c>
      <c r="C39" s="425"/>
      <c r="D39" s="171">
        <v>8</v>
      </c>
      <c r="E39" s="172">
        <v>93</v>
      </c>
      <c r="F39" s="172">
        <v>115</v>
      </c>
      <c r="G39" s="172">
        <v>139</v>
      </c>
      <c r="H39" s="172">
        <v>169</v>
      </c>
      <c r="I39" s="172">
        <v>21</v>
      </c>
      <c r="J39" s="172">
        <v>273</v>
      </c>
      <c r="K39" s="172">
        <v>26</v>
      </c>
      <c r="L39" s="173">
        <v>240</v>
      </c>
      <c r="M39" s="90">
        <f t="shared" si="4"/>
        <v>1084</v>
      </c>
    </row>
    <row r="40" spans="1:23" s="133" customFormat="1" ht="15.75" thickBot="1">
      <c r="A40" s="332"/>
      <c r="B40" s="423" t="s">
        <v>97</v>
      </c>
      <c r="C40" s="423"/>
      <c r="D40" s="477">
        <v>0.062</v>
      </c>
      <c r="E40" s="478">
        <v>0.306</v>
      </c>
      <c r="F40" s="478">
        <v>0.447</v>
      </c>
      <c r="G40" s="478">
        <v>0.818</v>
      </c>
      <c r="H40" s="478">
        <v>0.282</v>
      </c>
      <c r="I40" s="478">
        <v>0.508</v>
      </c>
      <c r="J40" s="478">
        <v>0.595</v>
      </c>
      <c r="K40" s="478">
        <v>0.251</v>
      </c>
      <c r="L40" s="479">
        <v>1.45</v>
      </c>
      <c r="M40" s="174">
        <f t="shared" si="4"/>
        <v>4.718999999999999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13" s="30" customFormat="1" ht="13.5" customHeight="1" thickBot="1">
      <c r="A41" s="30" t="s">
        <v>99</v>
      </c>
      <c r="D41" s="176"/>
      <c r="F41" s="177"/>
      <c r="G41" s="177"/>
      <c r="H41" s="177"/>
      <c r="I41" s="177"/>
      <c r="J41" s="177"/>
      <c r="K41" s="152" t="s">
        <v>85</v>
      </c>
      <c r="L41" s="177"/>
      <c r="M41" s="178"/>
    </row>
    <row r="42" spans="1:13" s="30" customFormat="1" ht="13.5" customHeight="1" thickBot="1">
      <c r="A42" s="179"/>
      <c r="B42" s="158"/>
      <c r="C42" s="180"/>
      <c r="D42" s="181" t="s">
        <v>0</v>
      </c>
      <c r="E42" s="182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84</v>
      </c>
      <c r="M42" s="8" t="s">
        <v>14</v>
      </c>
    </row>
    <row r="43" spans="1:13" s="30" customFormat="1" ht="13.5" customHeight="1">
      <c r="A43" s="330" t="s">
        <v>81</v>
      </c>
      <c r="B43" s="404" t="s">
        <v>10</v>
      </c>
      <c r="C43" s="405"/>
      <c r="D43" s="183">
        <v>3</v>
      </c>
      <c r="E43" s="184">
        <v>6</v>
      </c>
      <c r="F43" s="185">
        <v>25</v>
      </c>
      <c r="G43" s="185">
        <v>6</v>
      </c>
      <c r="H43" s="185">
        <v>10</v>
      </c>
      <c r="I43" s="185">
        <v>17</v>
      </c>
      <c r="J43" s="185">
        <v>29</v>
      </c>
      <c r="K43" s="185">
        <v>2</v>
      </c>
      <c r="L43" s="186">
        <v>112</v>
      </c>
      <c r="M43" s="187">
        <f>SUM(C43:L43)</f>
        <v>210</v>
      </c>
    </row>
    <row r="44" spans="1:13" s="30" customFormat="1" ht="13.5" customHeight="1" thickBot="1">
      <c r="A44" s="331"/>
      <c r="B44" s="354" t="s">
        <v>9</v>
      </c>
      <c r="C44" s="406"/>
      <c r="D44" s="188">
        <v>5</v>
      </c>
      <c r="E44" s="189">
        <v>10</v>
      </c>
      <c r="F44" s="190">
        <v>31</v>
      </c>
      <c r="G44" s="190">
        <v>19</v>
      </c>
      <c r="H44" s="190">
        <v>15</v>
      </c>
      <c r="I44" s="190">
        <v>17</v>
      </c>
      <c r="J44" s="190">
        <v>22</v>
      </c>
      <c r="K44" s="190">
        <v>7</v>
      </c>
      <c r="L44" s="191">
        <v>205</v>
      </c>
      <c r="M44" s="192">
        <f>SUM(C44:L44)</f>
        <v>331</v>
      </c>
    </row>
    <row r="45" spans="1:13" s="30" customFormat="1" ht="13.5" customHeight="1" thickBot="1">
      <c r="A45" s="331"/>
      <c r="B45" s="407" t="s">
        <v>55</v>
      </c>
      <c r="C45" s="408"/>
      <c r="D45" s="151">
        <f aca="true" t="shared" si="6" ref="D45:L45">SUM(D43:D44)</f>
        <v>8</v>
      </c>
      <c r="E45" s="193">
        <f t="shared" si="6"/>
        <v>16</v>
      </c>
      <c r="F45" s="193">
        <f t="shared" si="6"/>
        <v>56</v>
      </c>
      <c r="G45" s="193">
        <f t="shared" si="6"/>
        <v>25</v>
      </c>
      <c r="H45" s="193">
        <f t="shared" si="6"/>
        <v>25</v>
      </c>
      <c r="I45" s="193">
        <f t="shared" si="6"/>
        <v>34</v>
      </c>
      <c r="J45" s="193">
        <f t="shared" si="6"/>
        <v>51</v>
      </c>
      <c r="K45" s="193">
        <f t="shared" si="6"/>
        <v>9</v>
      </c>
      <c r="L45" s="193">
        <f t="shared" si="6"/>
        <v>317</v>
      </c>
      <c r="M45" s="194">
        <f>SUM(M43:M44)</f>
        <v>541</v>
      </c>
    </row>
    <row r="46" spans="1:13" s="30" customFormat="1" ht="33.75" customHeight="1" thickBot="1">
      <c r="A46" s="332"/>
      <c r="B46" s="423" t="s">
        <v>133</v>
      </c>
      <c r="C46" s="424"/>
      <c r="D46" s="474">
        <v>0.031</v>
      </c>
      <c r="E46" s="475">
        <v>0.065</v>
      </c>
      <c r="F46" s="475">
        <v>0.231</v>
      </c>
      <c r="G46" s="475">
        <v>0.104</v>
      </c>
      <c r="H46" s="475">
        <v>0.094</v>
      </c>
      <c r="I46" s="475">
        <v>0.143</v>
      </c>
      <c r="J46" s="475">
        <v>0.197</v>
      </c>
      <c r="K46" s="480">
        <v>0.035</v>
      </c>
      <c r="L46" s="480">
        <v>1.317</v>
      </c>
      <c r="M46" s="200">
        <f>SUM(D46:L46)</f>
        <v>2.217</v>
      </c>
    </row>
    <row r="47" spans="1:13" ht="15.75" thickBot="1">
      <c r="A47" s="411" t="s">
        <v>99</v>
      </c>
      <c r="B47" s="411"/>
      <c r="C47" s="411"/>
      <c r="D47" s="152"/>
      <c r="E47" s="152"/>
      <c r="F47" s="152"/>
      <c r="G47" s="152"/>
      <c r="H47" s="152"/>
      <c r="I47" s="152"/>
      <c r="J47" s="152"/>
      <c r="K47" s="152" t="s">
        <v>85</v>
      </c>
      <c r="L47" s="152"/>
      <c r="M47" s="152"/>
    </row>
    <row r="48" spans="1:13" s="133" customFormat="1" ht="13.5" customHeight="1" thickBot="1">
      <c r="A48" s="429"/>
      <c r="B48" s="415"/>
      <c r="C48" s="430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33" customFormat="1" ht="13.5" customHeight="1">
      <c r="A49" s="330" t="s">
        <v>48</v>
      </c>
      <c r="B49" s="436" t="s">
        <v>24</v>
      </c>
      <c r="C49" s="391"/>
      <c r="D49" s="195">
        <v>3</v>
      </c>
      <c r="E49" s="185">
        <v>6</v>
      </c>
      <c r="F49" s="185">
        <v>19</v>
      </c>
      <c r="G49" s="185">
        <v>25</v>
      </c>
      <c r="H49" s="185">
        <v>4</v>
      </c>
      <c r="I49" s="185">
        <v>7</v>
      </c>
      <c r="J49" s="185">
        <v>7</v>
      </c>
      <c r="K49" s="185">
        <v>5</v>
      </c>
      <c r="L49" s="186">
        <v>11</v>
      </c>
      <c r="M49" s="187">
        <f>SUM(D49:L49)</f>
        <v>87</v>
      </c>
    </row>
    <row r="50" spans="1:13" s="133" customFormat="1" ht="13.5" customHeight="1">
      <c r="A50" s="331"/>
      <c r="B50" s="422" t="s">
        <v>25</v>
      </c>
      <c r="C50" s="329"/>
      <c r="D50" s="196">
        <v>2</v>
      </c>
      <c r="E50" s="197">
        <v>4</v>
      </c>
      <c r="F50" s="197">
        <v>7</v>
      </c>
      <c r="G50" s="197">
        <v>18</v>
      </c>
      <c r="H50" s="197">
        <v>2</v>
      </c>
      <c r="I50" s="197">
        <v>3</v>
      </c>
      <c r="J50" s="197">
        <v>5</v>
      </c>
      <c r="K50" s="197">
        <v>1</v>
      </c>
      <c r="L50" s="198">
        <v>6</v>
      </c>
      <c r="M50" s="199">
        <f>SUM(D50:L50)</f>
        <v>48</v>
      </c>
    </row>
    <row r="51" spans="1:13" s="133" customFormat="1" ht="15.75" thickBot="1">
      <c r="A51" s="332"/>
      <c r="B51" s="423" t="s">
        <v>98</v>
      </c>
      <c r="C51" s="424"/>
      <c r="D51" s="481">
        <v>0.141</v>
      </c>
      <c r="E51" s="482">
        <v>0.341</v>
      </c>
      <c r="F51" s="482">
        <v>0.802</v>
      </c>
      <c r="G51" s="482">
        <v>1.715</v>
      </c>
      <c r="H51" s="482">
        <v>0.14</v>
      </c>
      <c r="I51" s="482">
        <v>0.26</v>
      </c>
      <c r="J51" s="482">
        <v>0.461</v>
      </c>
      <c r="K51" s="482">
        <v>0.103</v>
      </c>
      <c r="L51" s="483">
        <v>0.424</v>
      </c>
      <c r="M51" s="200">
        <f>SUM(D51:L51)</f>
        <v>4.3870000000000005</v>
      </c>
    </row>
    <row r="52" spans="1:13" s="133" customFormat="1" ht="15" customHeight="1" thickBot="1">
      <c r="A52" s="412" t="s">
        <v>99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</row>
    <row r="53" spans="1:13" s="133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84</v>
      </c>
      <c r="M53" s="8" t="s">
        <v>14</v>
      </c>
    </row>
    <row r="54" spans="1:13" s="133" customFormat="1" ht="13.5" customHeight="1" thickBot="1">
      <c r="A54" s="312" t="s">
        <v>118</v>
      </c>
      <c r="B54" s="433"/>
      <c r="C54" s="434"/>
      <c r="D54" s="201">
        <f>SUM(D55:D56)</f>
        <v>29</v>
      </c>
      <c r="E54" s="201">
        <f aca="true" t="shared" si="7" ref="E54:L54">SUM(E55:E56)</f>
        <v>582</v>
      </c>
      <c r="F54" s="201">
        <f t="shared" si="7"/>
        <v>51</v>
      </c>
      <c r="G54" s="201">
        <f t="shared" si="7"/>
        <v>31</v>
      </c>
      <c r="H54" s="201">
        <f t="shared" si="7"/>
        <v>8</v>
      </c>
      <c r="I54" s="201">
        <f t="shared" si="7"/>
        <v>34</v>
      </c>
      <c r="J54" s="201">
        <f t="shared" si="7"/>
        <v>9</v>
      </c>
      <c r="K54" s="201">
        <f t="shared" si="7"/>
        <v>4</v>
      </c>
      <c r="L54" s="201">
        <f t="shared" si="7"/>
        <v>425</v>
      </c>
      <c r="M54" s="202">
        <f>SUM(M55:M56)</f>
        <v>1173</v>
      </c>
    </row>
    <row r="55" spans="1:13" s="133" customFormat="1" ht="13.5" customHeight="1">
      <c r="A55" s="390" t="s">
        <v>57</v>
      </c>
      <c r="B55" s="436"/>
      <c r="C55" s="436"/>
      <c r="D55" s="106">
        <v>5</v>
      </c>
      <c r="E55" s="107">
        <v>445</v>
      </c>
      <c r="F55" s="107">
        <v>22</v>
      </c>
      <c r="G55" s="107">
        <v>7</v>
      </c>
      <c r="H55" s="107">
        <v>2</v>
      </c>
      <c r="I55" s="107">
        <v>10</v>
      </c>
      <c r="J55" s="107">
        <v>2</v>
      </c>
      <c r="K55" s="107">
        <v>2</v>
      </c>
      <c r="L55" s="163">
        <v>280</v>
      </c>
      <c r="M55" s="202">
        <f>SUM(D55:L55)</f>
        <v>775</v>
      </c>
    </row>
    <row r="56" spans="1:13" s="133" customFormat="1" ht="13.5" customHeight="1">
      <c r="A56" s="373" t="s">
        <v>23</v>
      </c>
      <c r="B56" s="422"/>
      <c r="C56" s="422"/>
      <c r="D56" s="108">
        <v>24</v>
      </c>
      <c r="E56" s="47">
        <v>137</v>
      </c>
      <c r="F56" s="47">
        <v>29</v>
      </c>
      <c r="G56" s="47">
        <v>24</v>
      </c>
      <c r="H56" s="47">
        <v>6</v>
      </c>
      <c r="I56" s="47">
        <v>24</v>
      </c>
      <c r="J56" s="47">
        <v>7</v>
      </c>
      <c r="K56" s="47">
        <v>2</v>
      </c>
      <c r="L56" s="165">
        <v>145</v>
      </c>
      <c r="M56" s="90">
        <f>SUM(D56:L56)</f>
        <v>398</v>
      </c>
    </row>
    <row r="57" spans="1:13" s="133" customFormat="1" ht="13.5" customHeight="1" thickBot="1">
      <c r="A57" s="437" t="s">
        <v>97</v>
      </c>
      <c r="B57" s="438"/>
      <c r="C57" s="438"/>
      <c r="D57" s="481">
        <v>0.338</v>
      </c>
      <c r="E57" s="484">
        <v>5.686</v>
      </c>
      <c r="F57" s="484">
        <v>0.411</v>
      </c>
      <c r="G57" s="484">
        <v>0.219</v>
      </c>
      <c r="H57" s="484">
        <v>0.046</v>
      </c>
      <c r="I57" s="484">
        <v>0.202</v>
      </c>
      <c r="J57" s="484">
        <v>0.077</v>
      </c>
      <c r="K57" s="484">
        <v>0.024</v>
      </c>
      <c r="L57" s="483">
        <v>3.128</v>
      </c>
      <c r="M57" s="174">
        <f>SUM(D57:L57)</f>
        <v>10.131</v>
      </c>
    </row>
    <row r="58" spans="1:13" s="133" customFormat="1" ht="12.75" customHeight="1" thickBot="1">
      <c r="A58" s="30" t="s">
        <v>99</v>
      </c>
      <c r="B58" s="30"/>
      <c r="C58" s="30"/>
      <c r="D58" s="203"/>
      <c r="E58" s="203"/>
      <c r="F58" s="203"/>
      <c r="G58" s="203"/>
      <c r="H58" s="203"/>
      <c r="I58" s="203"/>
      <c r="J58" s="203"/>
      <c r="K58" s="152" t="s">
        <v>85</v>
      </c>
      <c r="L58" s="203"/>
      <c r="M58" s="203"/>
    </row>
    <row r="59" spans="1:13" s="133" customFormat="1" ht="15.75" thickBot="1">
      <c r="A59" s="179"/>
      <c r="B59" s="33"/>
      <c r="C59" s="180"/>
      <c r="D59" s="181" t="s">
        <v>0</v>
      </c>
      <c r="E59" s="182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33" customFormat="1" ht="15.75" customHeight="1">
      <c r="A60" s="344" t="s">
        <v>82</v>
      </c>
      <c r="B60" s="404" t="s">
        <v>10</v>
      </c>
      <c r="C60" s="405"/>
      <c r="D60" s="184">
        <v>1</v>
      </c>
      <c r="E60" s="185">
        <v>2</v>
      </c>
      <c r="F60" s="185">
        <v>3</v>
      </c>
      <c r="G60" s="185">
        <v>0</v>
      </c>
      <c r="H60" s="185">
        <v>0</v>
      </c>
      <c r="I60" s="185">
        <v>3</v>
      </c>
      <c r="J60" s="185">
        <v>1</v>
      </c>
      <c r="K60" s="185">
        <v>0</v>
      </c>
      <c r="L60" s="186">
        <v>2</v>
      </c>
      <c r="M60" s="187">
        <f>SUM(C60:L60)</f>
        <v>12</v>
      </c>
    </row>
    <row r="61" spans="1:13" s="133" customFormat="1" ht="15.75" thickBot="1">
      <c r="A61" s="443"/>
      <c r="B61" s="354" t="s">
        <v>9</v>
      </c>
      <c r="C61" s="406"/>
      <c r="D61" s="189">
        <v>0</v>
      </c>
      <c r="E61" s="190">
        <v>0</v>
      </c>
      <c r="F61" s="190">
        <v>3</v>
      </c>
      <c r="G61" s="190">
        <v>1</v>
      </c>
      <c r="H61" s="190">
        <v>1</v>
      </c>
      <c r="I61" s="190">
        <v>3</v>
      </c>
      <c r="J61" s="190">
        <v>0</v>
      </c>
      <c r="K61" s="190">
        <v>0</v>
      </c>
      <c r="L61" s="191">
        <v>1</v>
      </c>
      <c r="M61" s="192">
        <f>SUM(C61:L61)</f>
        <v>9</v>
      </c>
    </row>
    <row r="62" spans="1:13" s="133" customFormat="1" ht="15.75" thickBot="1">
      <c r="A62" s="443"/>
      <c r="B62" s="407" t="s">
        <v>55</v>
      </c>
      <c r="C62" s="408"/>
      <c r="D62" s="151">
        <f>SUM(D60:D61)</f>
        <v>1</v>
      </c>
      <c r="E62" s="151">
        <f aca="true" t="shared" si="8" ref="E62:L62">SUM(E60:E61)</f>
        <v>2</v>
      </c>
      <c r="F62" s="151">
        <f t="shared" si="8"/>
        <v>6</v>
      </c>
      <c r="G62" s="151">
        <f t="shared" si="8"/>
        <v>1</v>
      </c>
      <c r="H62" s="151">
        <f t="shared" si="8"/>
        <v>1</v>
      </c>
      <c r="I62" s="151">
        <f t="shared" si="8"/>
        <v>6</v>
      </c>
      <c r="J62" s="151">
        <f t="shared" si="8"/>
        <v>1</v>
      </c>
      <c r="K62" s="151">
        <f t="shared" si="8"/>
        <v>0</v>
      </c>
      <c r="L62" s="151">
        <f t="shared" si="8"/>
        <v>3</v>
      </c>
      <c r="M62" s="194">
        <f>SUM(M60:M61)</f>
        <v>21</v>
      </c>
    </row>
    <row r="63" spans="1:13" s="133" customFormat="1" ht="15.75" thickBot="1">
      <c r="A63" s="427"/>
      <c r="B63" s="409" t="s">
        <v>66</v>
      </c>
      <c r="C63" s="410"/>
      <c r="D63" s="485" t="s">
        <v>132</v>
      </c>
      <c r="E63" s="486">
        <v>13243</v>
      </c>
      <c r="F63" s="486">
        <v>39730</v>
      </c>
      <c r="G63" s="486">
        <v>6622</v>
      </c>
      <c r="H63" s="486">
        <v>6622</v>
      </c>
      <c r="I63" s="486">
        <v>39730</v>
      </c>
      <c r="J63" s="486">
        <v>6622</v>
      </c>
      <c r="K63" s="487"/>
      <c r="L63" s="486">
        <v>26487</v>
      </c>
      <c r="M63" s="204">
        <f>SUM(D63:L63)</f>
        <v>139056</v>
      </c>
    </row>
    <row r="64" spans="1:13" s="133" customFormat="1" ht="15">
      <c r="A64" s="30" t="s">
        <v>99</v>
      </c>
      <c r="B64" s="30"/>
      <c r="C64" s="30"/>
      <c r="D64" s="205"/>
      <c r="E64" s="488" t="s">
        <v>134</v>
      </c>
      <c r="F64" s="488"/>
      <c r="G64" s="488"/>
      <c r="H64" s="488"/>
      <c r="I64" s="488"/>
      <c r="J64" s="488"/>
      <c r="K64" s="488"/>
      <c r="L64" s="488"/>
      <c r="M64" s="488"/>
    </row>
    <row r="65" spans="1:13" s="133" customFormat="1" ht="3.75" customHeight="1">
      <c r="A65" s="206"/>
      <c r="B65" s="30"/>
      <c r="C65" s="33"/>
      <c r="D65" s="207"/>
      <c r="E65" s="207"/>
      <c r="F65" s="207"/>
      <c r="G65" s="207"/>
      <c r="H65" s="207"/>
      <c r="I65" s="207"/>
      <c r="J65" s="207"/>
      <c r="K65" s="207"/>
      <c r="L65" s="207"/>
      <c r="M65" s="178"/>
    </row>
    <row r="66" spans="1:13" s="1" customFormat="1" ht="48" customHeight="1">
      <c r="A66" s="341" t="s">
        <v>108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s="1" customFormat="1" ht="1.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ht="15.75" thickBot="1">
      <c r="A68" s="131"/>
    </row>
    <row r="69" spans="1:13" ht="15.75" thickBot="1">
      <c r="A69" s="20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44" t="s">
        <v>7</v>
      </c>
      <c r="M69" s="8" t="s">
        <v>14</v>
      </c>
    </row>
    <row r="70" spans="1:13" ht="15.75" thickBot="1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</row>
    <row r="71" spans="1:13" s="132" customFormat="1" ht="30">
      <c r="A71" s="344" t="s">
        <v>28</v>
      </c>
      <c r="B71" s="431"/>
      <c r="C71" s="209" t="s">
        <v>71</v>
      </c>
      <c r="D71" s="210">
        <v>206</v>
      </c>
      <c r="E71" s="210">
        <v>663</v>
      </c>
      <c r="F71" s="211">
        <v>981</v>
      </c>
      <c r="G71" s="211">
        <v>3256</v>
      </c>
      <c r="H71" s="210">
        <v>531</v>
      </c>
      <c r="I71" s="211">
        <v>2502</v>
      </c>
      <c r="J71" s="211">
        <v>1031</v>
      </c>
      <c r="K71" s="210">
        <v>398</v>
      </c>
      <c r="L71" s="210">
        <v>782</v>
      </c>
      <c r="M71" s="202">
        <f>SUM(D71:L71)</f>
        <v>10350</v>
      </c>
    </row>
    <row r="72" spans="1:13" s="132" customFormat="1" ht="45.75" thickBot="1">
      <c r="A72" s="427"/>
      <c r="B72" s="432"/>
      <c r="C72" s="212" t="s">
        <v>86</v>
      </c>
      <c r="D72" s="235">
        <v>0.19</v>
      </c>
      <c r="E72" s="235">
        <v>0.72</v>
      </c>
      <c r="F72" s="235">
        <v>0.79</v>
      </c>
      <c r="G72" s="235">
        <v>3.04</v>
      </c>
      <c r="H72" s="235">
        <v>0.49</v>
      </c>
      <c r="I72" s="235">
        <v>2.21</v>
      </c>
      <c r="J72" s="235">
        <v>0.94</v>
      </c>
      <c r="K72" s="235">
        <v>0.35</v>
      </c>
      <c r="L72" s="236">
        <v>0.89</v>
      </c>
      <c r="M72" s="237">
        <f>SUM(D72:L72)</f>
        <v>9.620000000000001</v>
      </c>
    </row>
    <row r="73" spans="1:13" s="133" customFormat="1" ht="15">
      <c r="A73" s="30" t="s">
        <v>65</v>
      </c>
      <c r="B73" s="30"/>
      <c r="C73" s="51"/>
      <c r="D73" s="104"/>
      <c r="E73" s="104"/>
      <c r="F73" s="104"/>
      <c r="G73" s="104"/>
      <c r="H73" s="104"/>
      <c r="I73" s="104"/>
      <c r="J73" s="104"/>
      <c r="K73" s="104"/>
      <c r="L73" s="104"/>
      <c r="M73" s="53"/>
    </row>
    <row r="74" spans="1:13" s="30" customFormat="1" ht="15.75" thickBot="1">
      <c r="A74" s="206"/>
      <c r="C74" s="51"/>
      <c r="D74" s="207"/>
      <c r="E74" s="207"/>
      <c r="F74" s="207"/>
      <c r="G74" s="207"/>
      <c r="H74" s="207"/>
      <c r="I74" s="207"/>
      <c r="J74" s="207"/>
      <c r="K74" s="207"/>
      <c r="L74" s="207"/>
      <c r="M74" s="178"/>
    </row>
    <row r="75" spans="1:13" ht="30">
      <c r="A75" s="344" t="s">
        <v>58</v>
      </c>
      <c r="B75" s="426"/>
      <c r="C75" s="209" t="s">
        <v>71</v>
      </c>
      <c r="D75" s="215">
        <v>719</v>
      </c>
      <c r="E75" s="215">
        <v>698</v>
      </c>
      <c r="F75" s="215">
        <v>2598</v>
      </c>
      <c r="G75" s="216">
        <v>1816</v>
      </c>
      <c r="H75" s="215">
        <v>454</v>
      </c>
      <c r="I75" s="216">
        <v>2049</v>
      </c>
      <c r="J75" s="215">
        <v>598</v>
      </c>
      <c r="K75" s="215">
        <v>635</v>
      </c>
      <c r="L75" s="216">
        <v>767</v>
      </c>
      <c r="M75" s="202">
        <f>SUM(D75:L75)</f>
        <v>10334</v>
      </c>
    </row>
    <row r="76" spans="1:13" ht="45.75" thickBot="1">
      <c r="A76" s="440"/>
      <c r="B76" s="441"/>
      <c r="C76" s="212" t="s">
        <v>86</v>
      </c>
      <c r="D76" s="213">
        <v>11841957.990000013</v>
      </c>
      <c r="E76" s="213">
        <v>10449564.18999999</v>
      </c>
      <c r="F76" s="213">
        <v>14199098.199999986</v>
      </c>
      <c r="G76" s="213">
        <v>25752263.38000007</v>
      </c>
      <c r="H76" s="213">
        <v>6349733.800000001</v>
      </c>
      <c r="I76" s="213">
        <v>31703527.56</v>
      </c>
      <c r="J76" s="213">
        <v>7863976.500000009</v>
      </c>
      <c r="K76" s="213">
        <v>10481545.099999983</v>
      </c>
      <c r="L76" s="213">
        <v>13801235.600000035</v>
      </c>
      <c r="M76" s="214">
        <f>SUM(D76:L76)</f>
        <v>132442902.3200001</v>
      </c>
    </row>
    <row r="77" spans="1:13" ht="15">
      <c r="A77" s="30" t="s">
        <v>65</v>
      </c>
      <c r="B77" s="135"/>
      <c r="C77" s="217"/>
      <c r="D77" s="218"/>
      <c r="E77" s="218"/>
      <c r="F77" s="218"/>
      <c r="G77" s="218"/>
      <c r="H77" s="218"/>
      <c r="I77" s="218"/>
      <c r="J77" s="218"/>
      <c r="K77" s="218"/>
      <c r="L77" s="218"/>
      <c r="M77" s="53"/>
    </row>
    <row r="78" spans="1:13" ht="15">
      <c r="A78" s="3" t="s">
        <v>61</v>
      </c>
      <c r="B78" s="135"/>
      <c r="C78" s="217"/>
      <c r="D78" s="218"/>
      <c r="E78" s="218"/>
      <c r="F78" s="218"/>
      <c r="G78" s="218"/>
      <c r="H78" s="218"/>
      <c r="I78" s="218"/>
      <c r="J78" s="218"/>
      <c r="K78" s="218"/>
      <c r="L78" s="218"/>
      <c r="M78" s="53"/>
    </row>
    <row r="79" spans="1:13" ht="30" customHeight="1">
      <c r="A79" s="439" t="s">
        <v>70</v>
      </c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</row>
    <row r="80" ht="15.75" thickBot="1"/>
    <row r="81" spans="1:13" ht="30">
      <c r="A81" s="344" t="s">
        <v>68</v>
      </c>
      <c r="B81" s="426"/>
      <c r="C81" s="219" t="s">
        <v>71</v>
      </c>
      <c r="D81" s="220">
        <v>117</v>
      </c>
      <c r="E81" s="210">
        <v>225</v>
      </c>
      <c r="F81" s="210">
        <v>769</v>
      </c>
      <c r="G81" s="210">
        <v>547</v>
      </c>
      <c r="H81" s="210">
        <v>151</v>
      </c>
      <c r="I81" s="210">
        <v>559</v>
      </c>
      <c r="J81" s="210">
        <v>277</v>
      </c>
      <c r="K81" s="221">
        <v>132</v>
      </c>
      <c r="L81" s="222">
        <v>428</v>
      </c>
      <c r="M81" s="202">
        <f>SUM(D81:L81)</f>
        <v>3205</v>
      </c>
    </row>
    <row r="82" spans="1:14" ht="30.75" thickBot="1">
      <c r="A82" s="427"/>
      <c r="B82" s="428"/>
      <c r="C82" s="223" t="s">
        <v>83</v>
      </c>
      <c r="D82" s="213">
        <v>336759.14</v>
      </c>
      <c r="E82" s="213">
        <v>826728.56</v>
      </c>
      <c r="F82" s="213">
        <v>2818810.44</v>
      </c>
      <c r="G82" s="213">
        <v>2045836.43</v>
      </c>
      <c r="H82" s="213">
        <v>626277.17</v>
      </c>
      <c r="I82" s="213">
        <v>2043549.31</v>
      </c>
      <c r="J82" s="213">
        <v>1035550.27</v>
      </c>
      <c r="K82" s="213">
        <v>516335.29</v>
      </c>
      <c r="L82" s="213">
        <v>1776705.88</v>
      </c>
      <c r="M82" s="214">
        <f>SUM(D82:L82)</f>
        <v>12026552.489999998</v>
      </c>
      <c r="N82" s="224"/>
    </row>
    <row r="83" spans="1:13" ht="15">
      <c r="A83" s="30"/>
      <c r="B83" s="30"/>
      <c r="C83" s="30" t="s">
        <v>87</v>
      </c>
      <c r="D83" s="104"/>
      <c r="E83" s="104"/>
      <c r="F83" s="104"/>
      <c r="G83" s="104"/>
      <c r="H83" s="104"/>
      <c r="I83" s="104"/>
      <c r="J83" s="104"/>
      <c r="K83" s="104"/>
      <c r="L83" s="104"/>
      <c r="M83" s="53"/>
    </row>
    <row r="84" ht="15">
      <c r="A84" s="30" t="s">
        <v>65</v>
      </c>
    </row>
  </sheetData>
  <sheetProtection/>
  <mergeCells count="64">
    <mergeCell ref="E64:M64"/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B38:C38"/>
    <mergeCell ref="A43:A46"/>
    <mergeCell ref="B43:C43"/>
    <mergeCell ref="B44:C44"/>
    <mergeCell ref="B46:C46"/>
    <mergeCell ref="B45:C45"/>
    <mergeCell ref="B39:C3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B60:C60"/>
    <mergeCell ref="B61:C61"/>
    <mergeCell ref="B62:C62"/>
    <mergeCell ref="B63:C63"/>
    <mergeCell ref="A47:C47"/>
    <mergeCell ref="A52:M52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 topLeftCell="A1">
      <selection activeCell="P11" sqref="P11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58" t="s">
        <v>109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3" s="1" customFormat="1" ht="8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9" customHeight="1" thickBot="1">
      <c r="A3" s="131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56" t="s">
        <v>7</v>
      </c>
      <c r="M4" s="357"/>
      <c r="N4" s="8" t="s">
        <v>14</v>
      </c>
    </row>
    <row r="5" ht="12" customHeight="1" thickBot="1"/>
    <row r="6" spans="1:14" s="132" customFormat="1" ht="12.75" customHeight="1" thickBot="1">
      <c r="A6" s="312" t="s">
        <v>110</v>
      </c>
      <c r="B6" s="433"/>
      <c r="C6" s="459"/>
      <c r="D6" s="238">
        <v>1883</v>
      </c>
      <c r="E6" s="239">
        <v>4436</v>
      </c>
      <c r="F6" s="239">
        <v>8714</v>
      </c>
      <c r="G6" s="239">
        <v>8625</v>
      </c>
      <c r="H6" s="239">
        <v>2635</v>
      </c>
      <c r="I6" s="239">
        <v>7385</v>
      </c>
      <c r="J6" s="239">
        <v>4115</v>
      </c>
      <c r="K6" s="239">
        <v>2106</v>
      </c>
      <c r="L6" s="465">
        <v>7398</v>
      </c>
      <c r="M6" s="466"/>
      <c r="N6" s="240">
        <f>SUM(D6:M6)</f>
        <v>47297</v>
      </c>
    </row>
    <row r="7" spans="1:13" s="30" customFormat="1" ht="12.75" customHeight="1" thickBot="1">
      <c r="A7" s="143"/>
      <c r="B7" s="143"/>
      <c r="C7" s="143"/>
      <c r="D7" s="241"/>
      <c r="E7" s="241"/>
      <c r="F7" s="241"/>
      <c r="G7" s="241"/>
      <c r="H7" s="241"/>
      <c r="I7" s="241"/>
      <c r="J7" s="241"/>
      <c r="K7" s="241"/>
      <c r="L7" s="241"/>
      <c r="M7" s="53"/>
    </row>
    <row r="8" spans="1:14" s="132" customFormat="1" ht="15.75" thickBot="1">
      <c r="A8" s="460" t="s">
        <v>111</v>
      </c>
      <c r="B8" s="461"/>
      <c r="C8" s="462"/>
      <c r="D8" s="242">
        <v>770</v>
      </c>
      <c r="E8" s="243">
        <v>1950</v>
      </c>
      <c r="F8" s="243">
        <v>3874</v>
      </c>
      <c r="G8" s="243">
        <v>3975</v>
      </c>
      <c r="H8" s="243">
        <v>1053</v>
      </c>
      <c r="I8" s="243">
        <v>2680</v>
      </c>
      <c r="J8" s="243">
        <v>1655</v>
      </c>
      <c r="K8" s="243">
        <v>797</v>
      </c>
      <c r="L8" s="463">
        <v>2639</v>
      </c>
      <c r="M8" s="464"/>
      <c r="N8" s="240">
        <f>SUM(D8:M8)</f>
        <v>19393</v>
      </c>
    </row>
    <row r="9" spans="1:13" s="132" customFormat="1" ht="15.75" customHeight="1">
      <c r="A9" s="467" t="s">
        <v>65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</row>
    <row r="10" spans="1:14" s="30" customFormat="1" ht="15.75" thickBot="1">
      <c r="A10" s="143"/>
      <c r="B10" s="143"/>
      <c r="D10" s="10"/>
      <c r="E10" s="10"/>
      <c r="F10" s="10"/>
      <c r="G10" s="10"/>
      <c r="H10" s="10"/>
      <c r="I10" s="10"/>
      <c r="J10" s="10"/>
      <c r="K10" s="10"/>
      <c r="L10" s="244"/>
      <c r="M10" s="244"/>
      <c r="N10" s="10"/>
    </row>
    <row r="11" spans="1:14" s="133" customFormat="1" ht="15.75" thickBot="1">
      <c r="A11" s="206"/>
      <c r="B11" s="206"/>
      <c r="C11" s="33"/>
      <c r="D11" s="5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8</v>
      </c>
      <c r="K11" s="6" t="s">
        <v>6</v>
      </c>
      <c r="L11" s="356" t="s">
        <v>7</v>
      </c>
      <c r="M11" s="357"/>
      <c r="N11" s="8" t="s">
        <v>14</v>
      </c>
    </row>
    <row r="12" spans="1:13" s="133" customFormat="1" ht="15.75" thickBot="1">
      <c r="A12" s="206"/>
      <c r="B12" s="20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s="132" customFormat="1" ht="30">
      <c r="A13" s="450" t="s">
        <v>128</v>
      </c>
      <c r="B13" s="451"/>
      <c r="C13" s="252" t="s">
        <v>59</v>
      </c>
      <c r="D13" s="117">
        <v>102</v>
      </c>
      <c r="E13" s="245">
        <v>183</v>
      </c>
      <c r="F13" s="245">
        <v>300</v>
      </c>
      <c r="G13" s="245">
        <v>322</v>
      </c>
      <c r="H13" s="245">
        <v>165</v>
      </c>
      <c r="I13" s="245">
        <v>260</v>
      </c>
      <c r="J13" s="245">
        <v>119</v>
      </c>
      <c r="K13" s="245">
        <v>79</v>
      </c>
      <c r="L13" s="454">
        <v>111</v>
      </c>
      <c r="M13" s="455"/>
      <c r="N13" s="13">
        <f>SUM(D13:L13)</f>
        <v>1641</v>
      </c>
    </row>
    <row r="14" spans="1:14" s="132" customFormat="1" ht="30.75" thickBot="1">
      <c r="A14" s="452"/>
      <c r="B14" s="453"/>
      <c r="C14" s="253" t="s">
        <v>100</v>
      </c>
      <c r="D14" s="251">
        <v>336300</v>
      </c>
      <c r="E14" s="251">
        <v>338967</v>
      </c>
      <c r="F14" s="251">
        <v>776761</v>
      </c>
      <c r="G14" s="251">
        <v>526169</v>
      </c>
      <c r="H14" s="251">
        <v>420936</v>
      </c>
      <c r="I14" s="251">
        <v>494964</v>
      </c>
      <c r="J14" s="251">
        <v>174079</v>
      </c>
      <c r="K14" s="251">
        <v>146454</v>
      </c>
      <c r="L14" s="456">
        <v>306780</v>
      </c>
      <c r="M14" s="457"/>
      <c r="N14" s="246">
        <f>SUM(D14:L14)</f>
        <v>3521410</v>
      </c>
    </row>
    <row r="15" ht="15" customHeight="1">
      <c r="A15" s="3" t="s">
        <v>65</v>
      </c>
    </row>
    <row r="16" spans="1:13" s="132" customFormat="1" ht="13.5" customHeight="1">
      <c r="A16" s="33"/>
      <c r="B16" s="33"/>
      <c r="C16" s="33"/>
      <c r="D16" s="247"/>
      <c r="E16" s="248"/>
      <c r="F16" s="247"/>
      <c r="G16" s="249"/>
      <c r="H16" s="247"/>
      <c r="I16" s="249"/>
      <c r="J16" s="249"/>
      <c r="K16" s="247"/>
      <c r="L16" s="247"/>
      <c r="M16" s="53"/>
    </row>
    <row r="17" ht="15">
      <c r="I17" s="250"/>
    </row>
    <row r="18" ht="15">
      <c r="I18" s="250"/>
    </row>
    <row r="19" ht="15">
      <c r="I19" s="134"/>
    </row>
  </sheetData>
  <sheetProtection/>
  <mergeCells count="11">
    <mergeCell ref="A9:M9"/>
    <mergeCell ref="A13:B14"/>
    <mergeCell ref="L4:M4"/>
    <mergeCell ref="L11:M11"/>
    <mergeCell ref="L13:M13"/>
    <mergeCell ref="L14:M14"/>
    <mergeCell ref="A1:N1"/>
    <mergeCell ref="A6:C6"/>
    <mergeCell ref="A8:C8"/>
    <mergeCell ref="L8:M8"/>
    <mergeCell ref="L6:M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M6" sqref="M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69" t="s">
        <v>112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s="1" customFormat="1" ht="1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4" ht="13.5" customHeight="1" thickBot="1">
      <c r="A3" s="131"/>
      <c r="M3" s="3"/>
      <c r="N3" s="3"/>
    </row>
    <row r="4" spans="1:12" ht="15.75" thickBot="1">
      <c r="A4" s="312" t="s">
        <v>27</v>
      </c>
      <c r="B4" s="468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44" t="s">
        <v>7</v>
      </c>
      <c r="L4" s="8" t="s">
        <v>14</v>
      </c>
    </row>
    <row r="5" ht="15.75" thickBot="1"/>
    <row r="6" spans="1:14" s="132" customFormat="1" ht="15.75" thickBot="1">
      <c r="A6" s="278" t="s">
        <v>40</v>
      </c>
      <c r="B6" s="194" t="s">
        <v>41</v>
      </c>
      <c r="C6" s="279">
        <f aca="true" t="shared" si="0" ref="C6:K6">SUM(C7:C16)</f>
        <v>3133</v>
      </c>
      <c r="D6" s="279">
        <f t="shared" si="0"/>
        <v>5323</v>
      </c>
      <c r="E6" s="279">
        <f t="shared" si="0"/>
        <v>8017</v>
      </c>
      <c r="F6" s="279">
        <f t="shared" si="0"/>
        <v>13978</v>
      </c>
      <c r="G6" s="279">
        <f t="shared" si="0"/>
        <v>3609</v>
      </c>
      <c r="H6" s="279">
        <f t="shared" si="0"/>
        <v>10556</v>
      </c>
      <c r="I6" s="279">
        <f t="shared" si="0"/>
        <v>6078</v>
      </c>
      <c r="J6" s="279">
        <f t="shared" si="0"/>
        <v>2832</v>
      </c>
      <c r="K6" s="279">
        <f t="shared" si="0"/>
        <v>20479</v>
      </c>
      <c r="L6" s="37">
        <f>SUM(C6:K6)</f>
        <v>74005</v>
      </c>
      <c r="M6" s="133"/>
      <c r="N6" s="133"/>
    </row>
    <row r="7" spans="1:14" s="132" customFormat="1" ht="13.5" customHeight="1">
      <c r="A7" s="280" t="s">
        <v>30</v>
      </c>
      <c r="B7" s="281" t="s">
        <v>38</v>
      </c>
      <c r="C7" s="282">
        <v>0</v>
      </c>
      <c r="D7" s="283">
        <v>0</v>
      </c>
      <c r="E7" s="283">
        <v>0</v>
      </c>
      <c r="F7" s="283">
        <v>3</v>
      </c>
      <c r="G7" s="283">
        <v>0</v>
      </c>
      <c r="H7" s="283">
        <v>0</v>
      </c>
      <c r="I7" s="283">
        <v>0</v>
      </c>
      <c r="J7" s="283">
        <v>0</v>
      </c>
      <c r="K7" s="283">
        <v>39</v>
      </c>
      <c r="L7" s="19">
        <f aca="true" t="shared" si="1" ref="L7:L16">SUM(C7:K7)</f>
        <v>42</v>
      </c>
      <c r="M7" s="133"/>
      <c r="N7" s="133"/>
    </row>
    <row r="8" spans="1:14" s="132" customFormat="1" ht="13.5" customHeight="1">
      <c r="A8" s="280" t="s">
        <v>31</v>
      </c>
      <c r="B8" s="281" t="s">
        <v>95</v>
      </c>
      <c r="C8" s="282">
        <v>0</v>
      </c>
      <c r="D8" s="283">
        <v>0</v>
      </c>
      <c r="E8" s="283">
        <v>0</v>
      </c>
      <c r="F8" s="283">
        <v>3</v>
      </c>
      <c r="G8" s="283">
        <v>0</v>
      </c>
      <c r="H8" s="283">
        <v>0</v>
      </c>
      <c r="I8" s="283">
        <v>0</v>
      </c>
      <c r="J8" s="283">
        <v>0</v>
      </c>
      <c r="K8" s="283">
        <v>8</v>
      </c>
      <c r="L8" s="19">
        <f t="shared" si="1"/>
        <v>11</v>
      </c>
      <c r="M8" s="133"/>
      <c r="N8" s="133"/>
    </row>
    <row r="9" spans="1:14" s="132" customFormat="1" ht="13.5" customHeight="1">
      <c r="A9" s="284" t="s">
        <v>32</v>
      </c>
      <c r="B9" s="285" t="s">
        <v>39</v>
      </c>
      <c r="C9" s="282">
        <v>449</v>
      </c>
      <c r="D9" s="286">
        <v>980</v>
      </c>
      <c r="E9" s="286">
        <v>1213</v>
      </c>
      <c r="F9" s="283">
        <v>2049</v>
      </c>
      <c r="G9" s="286">
        <v>423</v>
      </c>
      <c r="H9" s="286">
        <v>2272</v>
      </c>
      <c r="I9" s="286">
        <v>1136</v>
      </c>
      <c r="J9" s="286">
        <v>689</v>
      </c>
      <c r="K9" s="286">
        <v>3214</v>
      </c>
      <c r="L9" s="26">
        <f t="shared" si="1"/>
        <v>12425</v>
      </c>
      <c r="M9" s="133"/>
      <c r="N9" s="133"/>
    </row>
    <row r="10" spans="1:14" s="132" customFormat="1" ht="13.5" customHeight="1">
      <c r="A10" s="284" t="s">
        <v>33</v>
      </c>
      <c r="B10" s="285" t="s">
        <v>42</v>
      </c>
      <c r="C10" s="282">
        <v>0</v>
      </c>
      <c r="D10" s="286">
        <v>0</v>
      </c>
      <c r="E10" s="286">
        <v>0</v>
      </c>
      <c r="F10" s="283">
        <v>31</v>
      </c>
      <c r="G10" s="286">
        <v>38</v>
      </c>
      <c r="H10" s="286">
        <v>20</v>
      </c>
      <c r="I10" s="286">
        <v>0</v>
      </c>
      <c r="J10" s="286">
        <v>0</v>
      </c>
      <c r="K10" s="286">
        <v>123</v>
      </c>
      <c r="L10" s="26">
        <f t="shared" si="1"/>
        <v>212</v>
      </c>
      <c r="M10" s="133"/>
      <c r="N10" s="133"/>
    </row>
    <row r="11" spans="1:14" s="132" customFormat="1" ht="13.5" customHeight="1">
      <c r="A11" s="284" t="s">
        <v>34</v>
      </c>
      <c r="B11" s="285" t="s">
        <v>43</v>
      </c>
      <c r="C11" s="282">
        <v>0</v>
      </c>
      <c r="D11" s="286">
        <v>4</v>
      </c>
      <c r="E11" s="286">
        <v>0</v>
      </c>
      <c r="F11" s="283">
        <v>0</v>
      </c>
      <c r="G11" s="286">
        <v>0</v>
      </c>
      <c r="H11" s="286">
        <v>2</v>
      </c>
      <c r="I11" s="286">
        <v>8</v>
      </c>
      <c r="J11" s="286">
        <v>0</v>
      </c>
      <c r="K11" s="286">
        <v>2</v>
      </c>
      <c r="L11" s="26">
        <f t="shared" si="1"/>
        <v>16</v>
      </c>
      <c r="M11" s="133"/>
      <c r="N11" s="133"/>
    </row>
    <row r="12" spans="1:14" s="132" customFormat="1" ht="13.5" customHeight="1">
      <c r="A12" s="284" t="s">
        <v>35</v>
      </c>
      <c r="B12" s="285" t="s">
        <v>44</v>
      </c>
      <c r="C12" s="282">
        <v>1897</v>
      </c>
      <c r="D12" s="286">
        <v>2943</v>
      </c>
      <c r="E12" s="286">
        <v>3970</v>
      </c>
      <c r="F12" s="283">
        <v>8269</v>
      </c>
      <c r="G12" s="286">
        <v>2215</v>
      </c>
      <c r="H12" s="286">
        <v>5860</v>
      </c>
      <c r="I12" s="286">
        <v>3659</v>
      </c>
      <c r="J12" s="286">
        <v>1583</v>
      </c>
      <c r="K12" s="286">
        <v>10346</v>
      </c>
      <c r="L12" s="26">
        <f t="shared" si="1"/>
        <v>40742</v>
      </c>
      <c r="M12" s="133"/>
      <c r="N12" s="133"/>
    </row>
    <row r="13" spans="1:14" s="132" customFormat="1" ht="13.5" customHeight="1">
      <c r="A13" s="284" t="s">
        <v>36</v>
      </c>
      <c r="B13" s="285" t="s">
        <v>45</v>
      </c>
      <c r="C13" s="282">
        <v>787</v>
      </c>
      <c r="D13" s="286">
        <v>1380</v>
      </c>
      <c r="E13" s="286">
        <v>2834</v>
      </c>
      <c r="F13" s="283">
        <v>3623</v>
      </c>
      <c r="G13" s="286">
        <v>933</v>
      </c>
      <c r="H13" s="286">
        <v>2372</v>
      </c>
      <c r="I13" s="286">
        <v>1275</v>
      </c>
      <c r="J13" s="286">
        <v>560</v>
      </c>
      <c r="K13" s="286">
        <v>6738</v>
      </c>
      <c r="L13" s="26">
        <f t="shared" si="1"/>
        <v>20502</v>
      </c>
      <c r="M13" s="133"/>
      <c r="N13" s="133"/>
    </row>
    <row r="14" spans="1:14" s="132" customFormat="1" ht="13.5" customHeight="1">
      <c r="A14" s="284" t="s">
        <v>37</v>
      </c>
      <c r="B14" s="285" t="s">
        <v>46</v>
      </c>
      <c r="C14" s="282">
        <v>0</v>
      </c>
      <c r="D14" s="286">
        <v>0</v>
      </c>
      <c r="E14" s="286">
        <v>0</v>
      </c>
      <c r="F14" s="283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6">
        <f t="shared" si="1"/>
        <v>0</v>
      </c>
      <c r="M14" s="133"/>
      <c r="N14" s="133"/>
    </row>
    <row r="15" spans="1:14" s="132" customFormat="1" ht="13.5" customHeight="1">
      <c r="A15" s="284" t="s">
        <v>62</v>
      </c>
      <c r="B15" s="285" t="s">
        <v>63</v>
      </c>
      <c r="C15" s="287">
        <v>0</v>
      </c>
      <c r="D15" s="286">
        <v>4</v>
      </c>
      <c r="E15" s="286">
        <v>0</v>
      </c>
      <c r="F15" s="283">
        <v>0</v>
      </c>
      <c r="G15" s="286">
        <v>0</v>
      </c>
      <c r="H15" s="286">
        <v>0</v>
      </c>
      <c r="I15" s="286">
        <v>0</v>
      </c>
      <c r="J15" s="286">
        <v>0</v>
      </c>
      <c r="K15" s="286">
        <v>3</v>
      </c>
      <c r="L15" s="111">
        <f t="shared" si="1"/>
        <v>7</v>
      </c>
      <c r="M15" s="133"/>
      <c r="N15" s="133"/>
    </row>
    <row r="16" spans="1:14" s="132" customFormat="1" ht="13.5" customHeight="1" thickBot="1">
      <c r="A16" s="288" t="s">
        <v>26</v>
      </c>
      <c r="B16" s="289" t="s">
        <v>47</v>
      </c>
      <c r="C16" s="290">
        <v>0</v>
      </c>
      <c r="D16" s="291">
        <v>12</v>
      </c>
      <c r="E16" s="291">
        <v>0</v>
      </c>
      <c r="F16" s="292">
        <v>0</v>
      </c>
      <c r="G16" s="291">
        <v>0</v>
      </c>
      <c r="H16" s="291">
        <v>30</v>
      </c>
      <c r="I16" s="291">
        <v>0</v>
      </c>
      <c r="J16" s="291">
        <v>0</v>
      </c>
      <c r="K16" s="291">
        <v>6</v>
      </c>
      <c r="L16" s="240">
        <f t="shared" si="1"/>
        <v>48</v>
      </c>
      <c r="M16" s="133"/>
      <c r="N16" s="133"/>
    </row>
    <row r="17" spans="1:6" ht="15">
      <c r="A17" s="293" t="s">
        <v>65</v>
      </c>
      <c r="B17" s="277"/>
      <c r="C17" s="294"/>
      <c r="D17" s="277"/>
      <c r="E17" s="294"/>
      <c r="F17" s="277"/>
    </row>
    <row r="18" spans="2:6" ht="15">
      <c r="B18" s="277"/>
      <c r="C18" s="277"/>
      <c r="D18" s="277"/>
      <c r="E18" s="277"/>
      <c r="F18" s="27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2021-04-16T14:09:57Z</cp:lastPrinted>
  <dcterms:created xsi:type="dcterms:W3CDTF">2008-05-07T12:20:43Z</dcterms:created>
  <dcterms:modified xsi:type="dcterms:W3CDTF">2021-06-07T13:35:25Z</dcterms:modified>
  <cp:category/>
  <cp:version/>
  <cp:contentType/>
  <cp:contentStatus/>
</cp:coreProperties>
</file>